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eloza\Desktop\Misc\REALTOR\"/>
    </mc:Choice>
  </mc:AlternateContent>
  <bookViews>
    <workbookView xWindow="0" yWindow="0" windowWidth="23040" windowHeight="9192" activeTab="5"/>
  </bookViews>
  <sheets>
    <sheet name="ABOUT" sheetId="14" r:id="rId1"/>
    <sheet name="OUTPUTS &gt;&gt;" sheetId="13" r:id="rId2"/>
    <sheet name="Year-to-Date Summary" sheetId="11" r:id="rId3"/>
    <sheet name="Monthly Summary" sheetId="9" r:id="rId4"/>
    <sheet name="INPUTS &gt;&gt;" sheetId="12" r:id="rId5"/>
    <sheet name="Budget Inputs" sheetId="4" r:id="rId6"/>
    <sheet name="Actual Inputs" sheetId="6" r:id="rId7"/>
    <sheet name="Helper - Inputs" sheetId="7" state="hidden" r:id="rId8"/>
    <sheet name="Helper - Drop-downs" sheetId="10" state="hidden" r:id="rId9"/>
  </sheets>
  <definedNames>
    <definedName name="_xlnm._FilterDatabase" localSheetId="6" hidden="1">'Actual Inputs'!$A$4:$F$3003</definedName>
    <definedName name="_xlnm._FilterDatabase" localSheetId="5" hidden="1">'Budget Inputs'!$A$65:$B$74</definedName>
    <definedName name="Expense_Category">Variable_Expense_Input_Table[#Headers]</definedName>
    <definedName name="Expense_Category_Cell">'Actual Inputs'!$E1</definedName>
    <definedName name="Expense_Sub_Category_Cell">INDEX(Variable_Expense_Subcat_Dropdowns[],,MATCH(Expense_Category_Cell,Variable_Expense_Category_Dropdowns,0))</definedName>
    <definedName name="Variable_Expense_Category_Dropdowns">Variable_Expense_Subcat_Dropdowns[#Headers]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1" l="1"/>
  <c r="H17" i="11"/>
  <c r="C13" i="11" l="1"/>
  <c r="B13" i="11"/>
  <c r="D13" i="11" s="1"/>
  <c r="D20" i="7"/>
  <c r="D21" i="7"/>
  <c r="D22" i="7"/>
  <c r="D23" i="7"/>
  <c r="J21" i="4"/>
  <c r="L21" i="4" s="1"/>
  <c r="M21" i="4" s="1"/>
  <c r="N21" i="4" s="1"/>
  <c r="O21" i="4" s="1"/>
  <c r="P21" i="4" s="1"/>
  <c r="Q21" i="4" s="1"/>
  <c r="R21" i="4" s="1"/>
  <c r="S21" i="4" s="1"/>
  <c r="T21" i="4" s="1"/>
  <c r="U21" i="4" s="1"/>
  <c r="V21" i="4" s="1"/>
  <c r="W21" i="4" s="1"/>
  <c r="K21" i="4" l="1"/>
  <c r="J15" i="6"/>
  <c r="J59" i="4"/>
  <c r="J58" i="4"/>
  <c r="J57" i="4"/>
  <c r="J56" i="4"/>
  <c r="J55" i="4"/>
  <c r="J54" i="4"/>
  <c r="J6" i="6"/>
  <c r="J7" i="6"/>
  <c r="J8" i="6"/>
  <c r="J9" i="6"/>
  <c r="J10" i="6"/>
  <c r="J11" i="6"/>
  <c r="J12" i="6"/>
  <c r="J13" i="6"/>
  <c r="J14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J1501" i="6"/>
  <c r="J1502" i="6"/>
  <c r="J1503" i="6"/>
  <c r="J1504" i="6"/>
  <c r="J1505" i="6"/>
  <c r="J1506" i="6"/>
  <c r="J1507" i="6"/>
  <c r="J1508" i="6"/>
  <c r="J1509" i="6"/>
  <c r="J1510" i="6"/>
  <c r="J1511" i="6"/>
  <c r="J1512" i="6"/>
  <c r="J1513" i="6"/>
  <c r="J1514" i="6"/>
  <c r="J1515" i="6"/>
  <c r="J1516" i="6"/>
  <c r="J1517" i="6"/>
  <c r="J1518" i="6"/>
  <c r="J1519" i="6"/>
  <c r="J1520" i="6"/>
  <c r="J1521" i="6"/>
  <c r="J1522" i="6"/>
  <c r="J1523" i="6"/>
  <c r="J1524" i="6"/>
  <c r="J1525" i="6"/>
  <c r="J1526" i="6"/>
  <c r="J1527" i="6"/>
  <c r="J1528" i="6"/>
  <c r="J1529" i="6"/>
  <c r="J1530" i="6"/>
  <c r="J1531" i="6"/>
  <c r="J1532" i="6"/>
  <c r="J1533" i="6"/>
  <c r="J1534" i="6"/>
  <c r="J1535" i="6"/>
  <c r="J1536" i="6"/>
  <c r="J1537" i="6"/>
  <c r="J1538" i="6"/>
  <c r="J1539" i="6"/>
  <c r="J1540" i="6"/>
  <c r="J1541" i="6"/>
  <c r="J1542" i="6"/>
  <c r="J1543" i="6"/>
  <c r="J1544" i="6"/>
  <c r="J1545" i="6"/>
  <c r="J1546" i="6"/>
  <c r="J1547" i="6"/>
  <c r="J1548" i="6"/>
  <c r="J1549" i="6"/>
  <c r="J1550" i="6"/>
  <c r="J1551" i="6"/>
  <c r="J1552" i="6"/>
  <c r="J1553" i="6"/>
  <c r="J1554" i="6"/>
  <c r="J1555" i="6"/>
  <c r="J1556" i="6"/>
  <c r="J1557" i="6"/>
  <c r="J1558" i="6"/>
  <c r="J1559" i="6"/>
  <c r="J1560" i="6"/>
  <c r="J1561" i="6"/>
  <c r="J1562" i="6"/>
  <c r="J1563" i="6"/>
  <c r="J1564" i="6"/>
  <c r="J1565" i="6"/>
  <c r="J1566" i="6"/>
  <c r="J1567" i="6"/>
  <c r="J1568" i="6"/>
  <c r="J1569" i="6"/>
  <c r="J1570" i="6"/>
  <c r="J1571" i="6"/>
  <c r="J1572" i="6"/>
  <c r="J1573" i="6"/>
  <c r="J1574" i="6"/>
  <c r="J1575" i="6"/>
  <c r="J1576" i="6"/>
  <c r="J1577" i="6"/>
  <c r="J1578" i="6"/>
  <c r="J1579" i="6"/>
  <c r="J1580" i="6"/>
  <c r="J1581" i="6"/>
  <c r="J1582" i="6"/>
  <c r="J1583" i="6"/>
  <c r="J1584" i="6"/>
  <c r="J1585" i="6"/>
  <c r="J1586" i="6"/>
  <c r="J1587" i="6"/>
  <c r="J1588" i="6"/>
  <c r="J1589" i="6"/>
  <c r="J1590" i="6"/>
  <c r="J1591" i="6"/>
  <c r="J1592" i="6"/>
  <c r="J1593" i="6"/>
  <c r="J1594" i="6"/>
  <c r="J1595" i="6"/>
  <c r="J1596" i="6"/>
  <c r="J1597" i="6"/>
  <c r="J1598" i="6"/>
  <c r="J1599" i="6"/>
  <c r="J1600" i="6"/>
  <c r="J1601" i="6"/>
  <c r="J1602" i="6"/>
  <c r="J1603" i="6"/>
  <c r="J1604" i="6"/>
  <c r="J1605" i="6"/>
  <c r="J1606" i="6"/>
  <c r="J1607" i="6"/>
  <c r="J1608" i="6"/>
  <c r="J1609" i="6"/>
  <c r="J1610" i="6"/>
  <c r="J1611" i="6"/>
  <c r="J1612" i="6"/>
  <c r="J1613" i="6"/>
  <c r="J1614" i="6"/>
  <c r="J1615" i="6"/>
  <c r="J1616" i="6"/>
  <c r="J1617" i="6"/>
  <c r="J1618" i="6"/>
  <c r="J1619" i="6"/>
  <c r="J1620" i="6"/>
  <c r="J1621" i="6"/>
  <c r="J1622" i="6"/>
  <c r="J1623" i="6"/>
  <c r="J1624" i="6"/>
  <c r="J1625" i="6"/>
  <c r="J1626" i="6"/>
  <c r="J1627" i="6"/>
  <c r="J1628" i="6"/>
  <c r="J1629" i="6"/>
  <c r="J1630" i="6"/>
  <c r="J1631" i="6"/>
  <c r="J1632" i="6"/>
  <c r="J1633" i="6"/>
  <c r="J1634" i="6"/>
  <c r="J1635" i="6"/>
  <c r="J1636" i="6"/>
  <c r="J1637" i="6"/>
  <c r="J1638" i="6"/>
  <c r="J1639" i="6"/>
  <c r="J1640" i="6"/>
  <c r="J1641" i="6"/>
  <c r="J1642" i="6"/>
  <c r="J1643" i="6"/>
  <c r="J1644" i="6"/>
  <c r="J1645" i="6"/>
  <c r="J1646" i="6"/>
  <c r="J1647" i="6"/>
  <c r="J1648" i="6"/>
  <c r="J1649" i="6"/>
  <c r="J1650" i="6"/>
  <c r="J1651" i="6"/>
  <c r="J1652" i="6"/>
  <c r="J1653" i="6"/>
  <c r="J1654" i="6"/>
  <c r="J1655" i="6"/>
  <c r="J1656" i="6"/>
  <c r="J1657" i="6"/>
  <c r="J1658" i="6"/>
  <c r="J1659" i="6"/>
  <c r="J1660" i="6"/>
  <c r="J1661" i="6"/>
  <c r="J1662" i="6"/>
  <c r="J1663" i="6"/>
  <c r="J1664" i="6"/>
  <c r="J1665" i="6"/>
  <c r="J1666" i="6"/>
  <c r="J1667" i="6"/>
  <c r="J1668" i="6"/>
  <c r="J1669" i="6"/>
  <c r="J1670" i="6"/>
  <c r="J1671" i="6"/>
  <c r="J1672" i="6"/>
  <c r="J1673" i="6"/>
  <c r="J1674" i="6"/>
  <c r="J1675" i="6"/>
  <c r="J1676" i="6"/>
  <c r="J1677" i="6"/>
  <c r="J1678" i="6"/>
  <c r="J1679" i="6"/>
  <c r="J1680" i="6"/>
  <c r="J1681" i="6"/>
  <c r="J1682" i="6"/>
  <c r="J1683" i="6"/>
  <c r="J1684" i="6"/>
  <c r="J1685" i="6"/>
  <c r="J1686" i="6"/>
  <c r="J1687" i="6"/>
  <c r="J1688" i="6"/>
  <c r="J1689" i="6"/>
  <c r="J1690" i="6"/>
  <c r="J1691" i="6"/>
  <c r="J1692" i="6"/>
  <c r="J1693" i="6"/>
  <c r="J1694" i="6"/>
  <c r="J1695" i="6"/>
  <c r="J1696" i="6"/>
  <c r="J1697" i="6"/>
  <c r="J1698" i="6"/>
  <c r="J1699" i="6"/>
  <c r="J1700" i="6"/>
  <c r="J1701" i="6"/>
  <c r="J1702" i="6"/>
  <c r="J1703" i="6"/>
  <c r="J1704" i="6"/>
  <c r="J1705" i="6"/>
  <c r="J1706" i="6"/>
  <c r="J1707" i="6"/>
  <c r="J1708" i="6"/>
  <c r="J1709" i="6"/>
  <c r="J1710" i="6"/>
  <c r="J1711" i="6"/>
  <c r="J1712" i="6"/>
  <c r="J1713" i="6"/>
  <c r="J1714" i="6"/>
  <c r="J1715" i="6"/>
  <c r="J1716" i="6"/>
  <c r="J1717" i="6"/>
  <c r="J1718" i="6"/>
  <c r="J1719" i="6"/>
  <c r="J1720" i="6"/>
  <c r="J1721" i="6"/>
  <c r="J1722" i="6"/>
  <c r="J1723" i="6"/>
  <c r="J1724" i="6"/>
  <c r="J1725" i="6"/>
  <c r="J1726" i="6"/>
  <c r="J1727" i="6"/>
  <c r="J1728" i="6"/>
  <c r="J1729" i="6"/>
  <c r="J1730" i="6"/>
  <c r="J1731" i="6"/>
  <c r="J1732" i="6"/>
  <c r="J1733" i="6"/>
  <c r="J1734" i="6"/>
  <c r="J1735" i="6"/>
  <c r="J1736" i="6"/>
  <c r="J1737" i="6"/>
  <c r="J1738" i="6"/>
  <c r="J1739" i="6"/>
  <c r="J1740" i="6"/>
  <c r="J1741" i="6"/>
  <c r="J1742" i="6"/>
  <c r="J1743" i="6"/>
  <c r="J1744" i="6"/>
  <c r="J1745" i="6"/>
  <c r="J1746" i="6"/>
  <c r="J1747" i="6"/>
  <c r="J1748" i="6"/>
  <c r="J1749" i="6"/>
  <c r="J1750" i="6"/>
  <c r="J1751" i="6"/>
  <c r="J1752" i="6"/>
  <c r="J1753" i="6"/>
  <c r="J1754" i="6"/>
  <c r="J1755" i="6"/>
  <c r="J1756" i="6"/>
  <c r="J1757" i="6"/>
  <c r="J1758" i="6"/>
  <c r="J1759" i="6"/>
  <c r="J1760" i="6"/>
  <c r="J1761" i="6"/>
  <c r="J1762" i="6"/>
  <c r="J1763" i="6"/>
  <c r="J1764" i="6"/>
  <c r="J1765" i="6"/>
  <c r="J1766" i="6"/>
  <c r="J1767" i="6"/>
  <c r="J1768" i="6"/>
  <c r="J1769" i="6"/>
  <c r="J1770" i="6"/>
  <c r="J1771" i="6"/>
  <c r="J1772" i="6"/>
  <c r="J1773" i="6"/>
  <c r="J1774" i="6"/>
  <c r="J1775" i="6"/>
  <c r="J1776" i="6"/>
  <c r="J1777" i="6"/>
  <c r="J1778" i="6"/>
  <c r="J1779" i="6"/>
  <c r="J1780" i="6"/>
  <c r="J1781" i="6"/>
  <c r="J1782" i="6"/>
  <c r="J1783" i="6"/>
  <c r="J1784" i="6"/>
  <c r="J1785" i="6"/>
  <c r="J1786" i="6"/>
  <c r="J1787" i="6"/>
  <c r="J1788" i="6"/>
  <c r="J1789" i="6"/>
  <c r="J1790" i="6"/>
  <c r="J1791" i="6"/>
  <c r="J1792" i="6"/>
  <c r="J1793" i="6"/>
  <c r="J1794" i="6"/>
  <c r="J1795" i="6"/>
  <c r="J1796" i="6"/>
  <c r="J1797" i="6"/>
  <c r="J1798" i="6"/>
  <c r="J1799" i="6"/>
  <c r="J1800" i="6"/>
  <c r="J1801" i="6"/>
  <c r="J1802" i="6"/>
  <c r="J1803" i="6"/>
  <c r="J1804" i="6"/>
  <c r="J1805" i="6"/>
  <c r="J1806" i="6"/>
  <c r="J1807" i="6"/>
  <c r="J1808" i="6"/>
  <c r="J1809" i="6"/>
  <c r="J1810" i="6"/>
  <c r="J1811" i="6"/>
  <c r="J1812" i="6"/>
  <c r="J1813" i="6"/>
  <c r="J1814" i="6"/>
  <c r="J1815" i="6"/>
  <c r="J1816" i="6"/>
  <c r="J1817" i="6"/>
  <c r="J1818" i="6"/>
  <c r="J1819" i="6"/>
  <c r="J1820" i="6"/>
  <c r="J1821" i="6"/>
  <c r="J1822" i="6"/>
  <c r="J1823" i="6"/>
  <c r="J1824" i="6"/>
  <c r="J1825" i="6"/>
  <c r="J1826" i="6"/>
  <c r="J1827" i="6"/>
  <c r="J1828" i="6"/>
  <c r="J1829" i="6"/>
  <c r="J1830" i="6"/>
  <c r="J1831" i="6"/>
  <c r="J1832" i="6"/>
  <c r="J1833" i="6"/>
  <c r="J1834" i="6"/>
  <c r="J1835" i="6"/>
  <c r="J1836" i="6"/>
  <c r="J1837" i="6"/>
  <c r="J1838" i="6"/>
  <c r="J1839" i="6"/>
  <c r="J1840" i="6"/>
  <c r="J1841" i="6"/>
  <c r="J1842" i="6"/>
  <c r="J1843" i="6"/>
  <c r="J1844" i="6"/>
  <c r="J1845" i="6"/>
  <c r="J1846" i="6"/>
  <c r="J1847" i="6"/>
  <c r="J1848" i="6"/>
  <c r="J1849" i="6"/>
  <c r="J1850" i="6"/>
  <c r="J1851" i="6"/>
  <c r="J1852" i="6"/>
  <c r="J1853" i="6"/>
  <c r="J1854" i="6"/>
  <c r="J1855" i="6"/>
  <c r="J1856" i="6"/>
  <c r="J1857" i="6"/>
  <c r="J1858" i="6"/>
  <c r="J1859" i="6"/>
  <c r="J1860" i="6"/>
  <c r="J1861" i="6"/>
  <c r="J1862" i="6"/>
  <c r="J1863" i="6"/>
  <c r="J1864" i="6"/>
  <c r="J1865" i="6"/>
  <c r="J1866" i="6"/>
  <c r="J1867" i="6"/>
  <c r="J1868" i="6"/>
  <c r="J1869" i="6"/>
  <c r="J1870" i="6"/>
  <c r="J1871" i="6"/>
  <c r="J1872" i="6"/>
  <c r="J1873" i="6"/>
  <c r="J1874" i="6"/>
  <c r="J1875" i="6"/>
  <c r="J1876" i="6"/>
  <c r="J1877" i="6"/>
  <c r="J1878" i="6"/>
  <c r="J1879" i="6"/>
  <c r="J1880" i="6"/>
  <c r="J1881" i="6"/>
  <c r="J1882" i="6"/>
  <c r="J1883" i="6"/>
  <c r="J1884" i="6"/>
  <c r="J1885" i="6"/>
  <c r="J1886" i="6"/>
  <c r="J1887" i="6"/>
  <c r="J1888" i="6"/>
  <c r="J1889" i="6"/>
  <c r="J1890" i="6"/>
  <c r="J1891" i="6"/>
  <c r="J1892" i="6"/>
  <c r="J1893" i="6"/>
  <c r="J1894" i="6"/>
  <c r="J1895" i="6"/>
  <c r="J1896" i="6"/>
  <c r="J1897" i="6"/>
  <c r="J1898" i="6"/>
  <c r="J1899" i="6"/>
  <c r="J1900" i="6"/>
  <c r="J1901" i="6"/>
  <c r="J1902" i="6"/>
  <c r="J1903" i="6"/>
  <c r="J1904" i="6"/>
  <c r="J1905" i="6"/>
  <c r="J1906" i="6"/>
  <c r="J1907" i="6"/>
  <c r="J1908" i="6"/>
  <c r="J1909" i="6"/>
  <c r="J1910" i="6"/>
  <c r="J1911" i="6"/>
  <c r="J1912" i="6"/>
  <c r="J1913" i="6"/>
  <c r="J1914" i="6"/>
  <c r="J1915" i="6"/>
  <c r="J1916" i="6"/>
  <c r="J1917" i="6"/>
  <c r="J1918" i="6"/>
  <c r="J1919" i="6"/>
  <c r="J1920" i="6"/>
  <c r="J1921" i="6"/>
  <c r="J1922" i="6"/>
  <c r="J1923" i="6"/>
  <c r="J1924" i="6"/>
  <c r="J1925" i="6"/>
  <c r="J1926" i="6"/>
  <c r="J1927" i="6"/>
  <c r="J1928" i="6"/>
  <c r="J1929" i="6"/>
  <c r="J1930" i="6"/>
  <c r="J1931" i="6"/>
  <c r="J1932" i="6"/>
  <c r="J1933" i="6"/>
  <c r="J1934" i="6"/>
  <c r="J1935" i="6"/>
  <c r="J1936" i="6"/>
  <c r="J1937" i="6"/>
  <c r="J1938" i="6"/>
  <c r="J1939" i="6"/>
  <c r="J1940" i="6"/>
  <c r="J1941" i="6"/>
  <c r="J1942" i="6"/>
  <c r="J1943" i="6"/>
  <c r="J1944" i="6"/>
  <c r="J1945" i="6"/>
  <c r="J1946" i="6"/>
  <c r="J1947" i="6"/>
  <c r="J1948" i="6"/>
  <c r="J1949" i="6"/>
  <c r="J1950" i="6"/>
  <c r="J1951" i="6"/>
  <c r="J1952" i="6"/>
  <c r="J1953" i="6"/>
  <c r="J1954" i="6"/>
  <c r="J1955" i="6"/>
  <c r="J1956" i="6"/>
  <c r="J1957" i="6"/>
  <c r="J1958" i="6"/>
  <c r="J1959" i="6"/>
  <c r="J1960" i="6"/>
  <c r="J1961" i="6"/>
  <c r="J1962" i="6"/>
  <c r="J1963" i="6"/>
  <c r="J1964" i="6"/>
  <c r="J1965" i="6"/>
  <c r="J1966" i="6"/>
  <c r="J1967" i="6"/>
  <c r="J1968" i="6"/>
  <c r="J1969" i="6"/>
  <c r="J1970" i="6"/>
  <c r="J1971" i="6"/>
  <c r="J1972" i="6"/>
  <c r="J1973" i="6"/>
  <c r="J1974" i="6"/>
  <c r="J1975" i="6"/>
  <c r="J1976" i="6"/>
  <c r="J1977" i="6"/>
  <c r="J1978" i="6"/>
  <c r="J1979" i="6"/>
  <c r="J1980" i="6"/>
  <c r="J1981" i="6"/>
  <c r="J1982" i="6"/>
  <c r="J1983" i="6"/>
  <c r="J1984" i="6"/>
  <c r="J1985" i="6"/>
  <c r="J1986" i="6"/>
  <c r="J1987" i="6"/>
  <c r="J1988" i="6"/>
  <c r="J1989" i="6"/>
  <c r="J1990" i="6"/>
  <c r="J1991" i="6"/>
  <c r="J1992" i="6"/>
  <c r="J1993" i="6"/>
  <c r="J1994" i="6"/>
  <c r="J1995" i="6"/>
  <c r="J1996" i="6"/>
  <c r="J1997" i="6"/>
  <c r="J1998" i="6"/>
  <c r="J1999" i="6"/>
  <c r="J2000" i="6"/>
  <c r="J2001" i="6"/>
  <c r="J2002" i="6"/>
  <c r="J2003" i="6"/>
  <c r="J2004" i="6"/>
  <c r="J2005" i="6"/>
  <c r="J2006" i="6"/>
  <c r="J2007" i="6"/>
  <c r="J2008" i="6"/>
  <c r="J2009" i="6"/>
  <c r="J2010" i="6"/>
  <c r="J2011" i="6"/>
  <c r="J2012" i="6"/>
  <c r="J2013" i="6"/>
  <c r="J2014" i="6"/>
  <c r="J2015" i="6"/>
  <c r="J2016" i="6"/>
  <c r="J2017" i="6"/>
  <c r="J2018" i="6"/>
  <c r="J2019" i="6"/>
  <c r="J2020" i="6"/>
  <c r="J2021" i="6"/>
  <c r="J2022" i="6"/>
  <c r="J2023" i="6"/>
  <c r="J2024" i="6"/>
  <c r="J2025" i="6"/>
  <c r="J2026" i="6"/>
  <c r="J2027" i="6"/>
  <c r="J2028" i="6"/>
  <c r="J2029" i="6"/>
  <c r="J2030" i="6"/>
  <c r="J2031" i="6"/>
  <c r="J2032" i="6"/>
  <c r="J2033" i="6"/>
  <c r="J2034" i="6"/>
  <c r="J2035" i="6"/>
  <c r="J2036" i="6"/>
  <c r="J2037" i="6"/>
  <c r="J2038" i="6"/>
  <c r="J2039" i="6"/>
  <c r="J2040" i="6"/>
  <c r="J2041" i="6"/>
  <c r="J2042" i="6"/>
  <c r="J2043" i="6"/>
  <c r="J2044" i="6"/>
  <c r="J2045" i="6"/>
  <c r="J2046" i="6"/>
  <c r="J2047" i="6"/>
  <c r="J2048" i="6"/>
  <c r="J2049" i="6"/>
  <c r="J2050" i="6"/>
  <c r="J2051" i="6"/>
  <c r="J2052" i="6"/>
  <c r="J2053" i="6"/>
  <c r="J2054" i="6"/>
  <c r="J2055" i="6"/>
  <c r="J2056" i="6"/>
  <c r="J2057" i="6"/>
  <c r="J2058" i="6"/>
  <c r="J2059" i="6"/>
  <c r="J2060" i="6"/>
  <c r="J2061" i="6"/>
  <c r="J2062" i="6"/>
  <c r="J2063" i="6"/>
  <c r="J2064" i="6"/>
  <c r="J2065" i="6"/>
  <c r="J2066" i="6"/>
  <c r="J2067" i="6"/>
  <c r="J2068" i="6"/>
  <c r="J2069" i="6"/>
  <c r="J2070" i="6"/>
  <c r="J2071" i="6"/>
  <c r="J2072" i="6"/>
  <c r="J2073" i="6"/>
  <c r="J2074" i="6"/>
  <c r="J2075" i="6"/>
  <c r="J2076" i="6"/>
  <c r="J2077" i="6"/>
  <c r="J2078" i="6"/>
  <c r="J2079" i="6"/>
  <c r="J2080" i="6"/>
  <c r="J2081" i="6"/>
  <c r="J2082" i="6"/>
  <c r="J2083" i="6"/>
  <c r="J2084" i="6"/>
  <c r="J2085" i="6"/>
  <c r="J2086" i="6"/>
  <c r="J2087" i="6"/>
  <c r="J2088" i="6"/>
  <c r="J2089" i="6"/>
  <c r="J2090" i="6"/>
  <c r="J2091" i="6"/>
  <c r="J2092" i="6"/>
  <c r="J2093" i="6"/>
  <c r="J2094" i="6"/>
  <c r="J2095" i="6"/>
  <c r="J2096" i="6"/>
  <c r="J2097" i="6"/>
  <c r="J2098" i="6"/>
  <c r="J2099" i="6"/>
  <c r="J2100" i="6"/>
  <c r="J2101" i="6"/>
  <c r="J2102" i="6"/>
  <c r="J2103" i="6"/>
  <c r="J2104" i="6"/>
  <c r="J2105" i="6"/>
  <c r="J2106" i="6"/>
  <c r="J2107" i="6"/>
  <c r="J2108" i="6"/>
  <c r="J2109" i="6"/>
  <c r="J2110" i="6"/>
  <c r="J2111" i="6"/>
  <c r="J2112" i="6"/>
  <c r="J2113" i="6"/>
  <c r="J2114" i="6"/>
  <c r="J2115" i="6"/>
  <c r="J2116" i="6"/>
  <c r="J2117" i="6"/>
  <c r="J2118" i="6"/>
  <c r="J2119" i="6"/>
  <c r="J2120" i="6"/>
  <c r="J2121" i="6"/>
  <c r="J2122" i="6"/>
  <c r="J2123" i="6"/>
  <c r="J2124" i="6"/>
  <c r="J2125" i="6"/>
  <c r="J2126" i="6"/>
  <c r="J2127" i="6"/>
  <c r="J2128" i="6"/>
  <c r="J2129" i="6"/>
  <c r="J2130" i="6"/>
  <c r="J2131" i="6"/>
  <c r="J2132" i="6"/>
  <c r="J2133" i="6"/>
  <c r="J2134" i="6"/>
  <c r="J2135" i="6"/>
  <c r="J2136" i="6"/>
  <c r="J2137" i="6"/>
  <c r="J2138" i="6"/>
  <c r="J2139" i="6"/>
  <c r="J2140" i="6"/>
  <c r="J2141" i="6"/>
  <c r="J2142" i="6"/>
  <c r="J2143" i="6"/>
  <c r="J2144" i="6"/>
  <c r="J2145" i="6"/>
  <c r="J2146" i="6"/>
  <c r="J2147" i="6"/>
  <c r="J2148" i="6"/>
  <c r="J2149" i="6"/>
  <c r="J2150" i="6"/>
  <c r="J2151" i="6"/>
  <c r="J2152" i="6"/>
  <c r="J2153" i="6"/>
  <c r="J2154" i="6"/>
  <c r="J2155" i="6"/>
  <c r="J2156" i="6"/>
  <c r="J2157" i="6"/>
  <c r="J2158" i="6"/>
  <c r="J2159" i="6"/>
  <c r="J2160" i="6"/>
  <c r="J2161" i="6"/>
  <c r="J2162" i="6"/>
  <c r="J2163" i="6"/>
  <c r="J2164" i="6"/>
  <c r="J2165" i="6"/>
  <c r="J2166" i="6"/>
  <c r="J2167" i="6"/>
  <c r="J2168" i="6"/>
  <c r="J2169" i="6"/>
  <c r="J2170" i="6"/>
  <c r="J2171" i="6"/>
  <c r="J2172" i="6"/>
  <c r="J2173" i="6"/>
  <c r="J2174" i="6"/>
  <c r="J2175" i="6"/>
  <c r="J2176" i="6"/>
  <c r="J2177" i="6"/>
  <c r="J2178" i="6"/>
  <c r="J2179" i="6"/>
  <c r="J2180" i="6"/>
  <c r="J2181" i="6"/>
  <c r="J2182" i="6"/>
  <c r="J2183" i="6"/>
  <c r="J2184" i="6"/>
  <c r="J2185" i="6"/>
  <c r="J2186" i="6"/>
  <c r="J2187" i="6"/>
  <c r="J2188" i="6"/>
  <c r="J2189" i="6"/>
  <c r="J2190" i="6"/>
  <c r="J2191" i="6"/>
  <c r="J2192" i="6"/>
  <c r="J2193" i="6"/>
  <c r="J2194" i="6"/>
  <c r="J2195" i="6"/>
  <c r="J2196" i="6"/>
  <c r="J2197" i="6"/>
  <c r="J2198" i="6"/>
  <c r="J2199" i="6"/>
  <c r="J2200" i="6"/>
  <c r="J2201" i="6"/>
  <c r="J2202" i="6"/>
  <c r="J2203" i="6"/>
  <c r="J2204" i="6"/>
  <c r="J2205" i="6"/>
  <c r="J2206" i="6"/>
  <c r="J2207" i="6"/>
  <c r="J2208" i="6"/>
  <c r="J2209" i="6"/>
  <c r="J2210" i="6"/>
  <c r="J2211" i="6"/>
  <c r="J2212" i="6"/>
  <c r="J2213" i="6"/>
  <c r="J2214" i="6"/>
  <c r="J2215" i="6"/>
  <c r="J2216" i="6"/>
  <c r="J2217" i="6"/>
  <c r="J2218" i="6"/>
  <c r="J2219" i="6"/>
  <c r="J2220" i="6"/>
  <c r="J2221" i="6"/>
  <c r="J2222" i="6"/>
  <c r="J2223" i="6"/>
  <c r="J2224" i="6"/>
  <c r="J2225" i="6"/>
  <c r="J2226" i="6"/>
  <c r="J2227" i="6"/>
  <c r="J2228" i="6"/>
  <c r="J2229" i="6"/>
  <c r="J2230" i="6"/>
  <c r="J2231" i="6"/>
  <c r="J2232" i="6"/>
  <c r="J2233" i="6"/>
  <c r="J2234" i="6"/>
  <c r="J2235" i="6"/>
  <c r="J2236" i="6"/>
  <c r="J2237" i="6"/>
  <c r="J2238" i="6"/>
  <c r="J2239" i="6"/>
  <c r="J2240" i="6"/>
  <c r="J2241" i="6"/>
  <c r="J2242" i="6"/>
  <c r="J2243" i="6"/>
  <c r="J2244" i="6"/>
  <c r="J2245" i="6"/>
  <c r="J2246" i="6"/>
  <c r="J2247" i="6"/>
  <c r="J2248" i="6"/>
  <c r="J2249" i="6"/>
  <c r="J2250" i="6"/>
  <c r="J2251" i="6"/>
  <c r="J2252" i="6"/>
  <c r="J2253" i="6"/>
  <c r="J2254" i="6"/>
  <c r="J2255" i="6"/>
  <c r="J2256" i="6"/>
  <c r="J2257" i="6"/>
  <c r="J2258" i="6"/>
  <c r="J2259" i="6"/>
  <c r="J2260" i="6"/>
  <c r="J2261" i="6"/>
  <c r="J2262" i="6"/>
  <c r="J2263" i="6"/>
  <c r="J2264" i="6"/>
  <c r="J2265" i="6"/>
  <c r="J2266" i="6"/>
  <c r="J2267" i="6"/>
  <c r="J2268" i="6"/>
  <c r="J2269" i="6"/>
  <c r="J2270" i="6"/>
  <c r="J2271" i="6"/>
  <c r="J2272" i="6"/>
  <c r="J2273" i="6"/>
  <c r="J2274" i="6"/>
  <c r="J2275" i="6"/>
  <c r="J2276" i="6"/>
  <c r="J2277" i="6"/>
  <c r="J2278" i="6"/>
  <c r="J2279" i="6"/>
  <c r="J2280" i="6"/>
  <c r="J2281" i="6"/>
  <c r="J2282" i="6"/>
  <c r="J2283" i="6"/>
  <c r="J2284" i="6"/>
  <c r="J2285" i="6"/>
  <c r="J2286" i="6"/>
  <c r="J2287" i="6"/>
  <c r="J2288" i="6"/>
  <c r="J2289" i="6"/>
  <c r="J2290" i="6"/>
  <c r="J2291" i="6"/>
  <c r="J2292" i="6"/>
  <c r="J2293" i="6"/>
  <c r="J2294" i="6"/>
  <c r="J2295" i="6"/>
  <c r="J2296" i="6"/>
  <c r="J2297" i="6"/>
  <c r="J2298" i="6"/>
  <c r="J2299" i="6"/>
  <c r="J2300" i="6"/>
  <c r="J2301" i="6"/>
  <c r="J2302" i="6"/>
  <c r="J2303" i="6"/>
  <c r="J2304" i="6"/>
  <c r="J2305" i="6"/>
  <c r="J2306" i="6"/>
  <c r="J2307" i="6"/>
  <c r="J2308" i="6"/>
  <c r="J2309" i="6"/>
  <c r="J2310" i="6"/>
  <c r="J2311" i="6"/>
  <c r="J2312" i="6"/>
  <c r="J2313" i="6"/>
  <c r="J2314" i="6"/>
  <c r="J2315" i="6"/>
  <c r="J2316" i="6"/>
  <c r="J2317" i="6"/>
  <c r="J2318" i="6"/>
  <c r="J2319" i="6"/>
  <c r="J2320" i="6"/>
  <c r="J2321" i="6"/>
  <c r="J2322" i="6"/>
  <c r="J2323" i="6"/>
  <c r="J2324" i="6"/>
  <c r="J2325" i="6"/>
  <c r="J2326" i="6"/>
  <c r="J2327" i="6"/>
  <c r="J2328" i="6"/>
  <c r="J2329" i="6"/>
  <c r="J2330" i="6"/>
  <c r="J2331" i="6"/>
  <c r="J2332" i="6"/>
  <c r="J2333" i="6"/>
  <c r="J2334" i="6"/>
  <c r="J2335" i="6"/>
  <c r="J2336" i="6"/>
  <c r="J2337" i="6"/>
  <c r="J2338" i="6"/>
  <c r="J2339" i="6"/>
  <c r="J2340" i="6"/>
  <c r="J2341" i="6"/>
  <c r="J2342" i="6"/>
  <c r="J2343" i="6"/>
  <c r="J2344" i="6"/>
  <c r="J2345" i="6"/>
  <c r="J2346" i="6"/>
  <c r="J2347" i="6"/>
  <c r="J2348" i="6"/>
  <c r="J2349" i="6"/>
  <c r="J2350" i="6"/>
  <c r="J2351" i="6"/>
  <c r="J2352" i="6"/>
  <c r="J2353" i="6"/>
  <c r="J2354" i="6"/>
  <c r="J2355" i="6"/>
  <c r="J2356" i="6"/>
  <c r="J2357" i="6"/>
  <c r="J2358" i="6"/>
  <c r="J2359" i="6"/>
  <c r="J2360" i="6"/>
  <c r="J2361" i="6"/>
  <c r="J2362" i="6"/>
  <c r="J2363" i="6"/>
  <c r="J2364" i="6"/>
  <c r="J2365" i="6"/>
  <c r="J2366" i="6"/>
  <c r="J2367" i="6"/>
  <c r="J2368" i="6"/>
  <c r="J2369" i="6"/>
  <c r="J2370" i="6"/>
  <c r="J2371" i="6"/>
  <c r="J2372" i="6"/>
  <c r="J2373" i="6"/>
  <c r="J2374" i="6"/>
  <c r="J2375" i="6"/>
  <c r="J2376" i="6"/>
  <c r="J2377" i="6"/>
  <c r="J2378" i="6"/>
  <c r="J2379" i="6"/>
  <c r="J2380" i="6"/>
  <c r="J2381" i="6"/>
  <c r="J2382" i="6"/>
  <c r="J2383" i="6"/>
  <c r="J2384" i="6"/>
  <c r="J2385" i="6"/>
  <c r="J2386" i="6"/>
  <c r="J2387" i="6"/>
  <c r="J2388" i="6"/>
  <c r="J2389" i="6"/>
  <c r="J2390" i="6"/>
  <c r="J2391" i="6"/>
  <c r="J2392" i="6"/>
  <c r="J2393" i="6"/>
  <c r="J2394" i="6"/>
  <c r="J2395" i="6"/>
  <c r="J2396" i="6"/>
  <c r="J2397" i="6"/>
  <c r="J2398" i="6"/>
  <c r="J2399" i="6"/>
  <c r="J2400" i="6"/>
  <c r="J2401" i="6"/>
  <c r="J2402" i="6"/>
  <c r="J2403" i="6"/>
  <c r="J2404" i="6"/>
  <c r="J2405" i="6"/>
  <c r="J2406" i="6"/>
  <c r="J2407" i="6"/>
  <c r="J2408" i="6"/>
  <c r="J2409" i="6"/>
  <c r="J2410" i="6"/>
  <c r="J2411" i="6"/>
  <c r="J2412" i="6"/>
  <c r="J2413" i="6"/>
  <c r="J2414" i="6"/>
  <c r="J2415" i="6"/>
  <c r="J2416" i="6"/>
  <c r="J2417" i="6"/>
  <c r="J2418" i="6"/>
  <c r="J2419" i="6"/>
  <c r="J2420" i="6"/>
  <c r="J2421" i="6"/>
  <c r="J2422" i="6"/>
  <c r="J2423" i="6"/>
  <c r="J2424" i="6"/>
  <c r="J2425" i="6"/>
  <c r="J2426" i="6"/>
  <c r="J2427" i="6"/>
  <c r="J2428" i="6"/>
  <c r="J2429" i="6"/>
  <c r="J2430" i="6"/>
  <c r="J2431" i="6"/>
  <c r="J2432" i="6"/>
  <c r="J2433" i="6"/>
  <c r="J2434" i="6"/>
  <c r="J2435" i="6"/>
  <c r="J2436" i="6"/>
  <c r="J2437" i="6"/>
  <c r="J2438" i="6"/>
  <c r="J2439" i="6"/>
  <c r="J2440" i="6"/>
  <c r="J2441" i="6"/>
  <c r="J2442" i="6"/>
  <c r="J2443" i="6"/>
  <c r="J2444" i="6"/>
  <c r="J2445" i="6"/>
  <c r="J2446" i="6"/>
  <c r="J2447" i="6"/>
  <c r="J2448" i="6"/>
  <c r="J2449" i="6"/>
  <c r="J2450" i="6"/>
  <c r="J2451" i="6"/>
  <c r="J2452" i="6"/>
  <c r="J2453" i="6"/>
  <c r="J2454" i="6"/>
  <c r="J2455" i="6"/>
  <c r="J2456" i="6"/>
  <c r="J2457" i="6"/>
  <c r="J2458" i="6"/>
  <c r="J2459" i="6"/>
  <c r="J2460" i="6"/>
  <c r="J2461" i="6"/>
  <c r="J2462" i="6"/>
  <c r="J2463" i="6"/>
  <c r="J2464" i="6"/>
  <c r="J2465" i="6"/>
  <c r="J2466" i="6"/>
  <c r="J2467" i="6"/>
  <c r="J2468" i="6"/>
  <c r="J2469" i="6"/>
  <c r="J2470" i="6"/>
  <c r="J2471" i="6"/>
  <c r="J2472" i="6"/>
  <c r="J2473" i="6"/>
  <c r="J2474" i="6"/>
  <c r="J2475" i="6"/>
  <c r="J2476" i="6"/>
  <c r="J2477" i="6"/>
  <c r="J2478" i="6"/>
  <c r="J2479" i="6"/>
  <c r="J2480" i="6"/>
  <c r="J2481" i="6"/>
  <c r="J2482" i="6"/>
  <c r="J2483" i="6"/>
  <c r="J2484" i="6"/>
  <c r="J2485" i="6"/>
  <c r="J2486" i="6"/>
  <c r="J2487" i="6"/>
  <c r="J2488" i="6"/>
  <c r="J2489" i="6"/>
  <c r="J2490" i="6"/>
  <c r="J2491" i="6"/>
  <c r="J2492" i="6"/>
  <c r="J2493" i="6"/>
  <c r="J2494" i="6"/>
  <c r="J2495" i="6"/>
  <c r="J2496" i="6"/>
  <c r="J2497" i="6"/>
  <c r="J2498" i="6"/>
  <c r="J2499" i="6"/>
  <c r="J2500" i="6"/>
  <c r="J2501" i="6"/>
  <c r="J2502" i="6"/>
  <c r="J2503" i="6"/>
  <c r="J2504" i="6"/>
  <c r="J2505" i="6"/>
  <c r="J2506" i="6"/>
  <c r="J2507" i="6"/>
  <c r="J2508" i="6"/>
  <c r="J2509" i="6"/>
  <c r="J2510" i="6"/>
  <c r="J2511" i="6"/>
  <c r="J2512" i="6"/>
  <c r="J2513" i="6"/>
  <c r="J2514" i="6"/>
  <c r="J2515" i="6"/>
  <c r="J2516" i="6"/>
  <c r="J2517" i="6"/>
  <c r="J2518" i="6"/>
  <c r="J2519" i="6"/>
  <c r="J2520" i="6"/>
  <c r="J2521" i="6"/>
  <c r="J2522" i="6"/>
  <c r="J2523" i="6"/>
  <c r="J2524" i="6"/>
  <c r="J2525" i="6"/>
  <c r="J2526" i="6"/>
  <c r="J2527" i="6"/>
  <c r="J2528" i="6"/>
  <c r="J2529" i="6"/>
  <c r="J2530" i="6"/>
  <c r="J2531" i="6"/>
  <c r="J2532" i="6"/>
  <c r="J2533" i="6"/>
  <c r="J2534" i="6"/>
  <c r="J2535" i="6"/>
  <c r="J2536" i="6"/>
  <c r="J2537" i="6"/>
  <c r="J2538" i="6"/>
  <c r="J2539" i="6"/>
  <c r="J2540" i="6"/>
  <c r="J2541" i="6"/>
  <c r="J2542" i="6"/>
  <c r="J2543" i="6"/>
  <c r="J2544" i="6"/>
  <c r="J2545" i="6"/>
  <c r="J2546" i="6"/>
  <c r="J2547" i="6"/>
  <c r="J2548" i="6"/>
  <c r="J2549" i="6"/>
  <c r="J2550" i="6"/>
  <c r="J2551" i="6"/>
  <c r="J2552" i="6"/>
  <c r="J2553" i="6"/>
  <c r="J2554" i="6"/>
  <c r="J2555" i="6"/>
  <c r="J2556" i="6"/>
  <c r="J2557" i="6"/>
  <c r="J2558" i="6"/>
  <c r="J2559" i="6"/>
  <c r="J2560" i="6"/>
  <c r="J2561" i="6"/>
  <c r="J2562" i="6"/>
  <c r="J2563" i="6"/>
  <c r="J2564" i="6"/>
  <c r="J2565" i="6"/>
  <c r="J2566" i="6"/>
  <c r="J2567" i="6"/>
  <c r="J2568" i="6"/>
  <c r="J2569" i="6"/>
  <c r="J2570" i="6"/>
  <c r="J2571" i="6"/>
  <c r="J2572" i="6"/>
  <c r="J2573" i="6"/>
  <c r="J2574" i="6"/>
  <c r="J2575" i="6"/>
  <c r="J2576" i="6"/>
  <c r="J2577" i="6"/>
  <c r="J2578" i="6"/>
  <c r="J2579" i="6"/>
  <c r="J2580" i="6"/>
  <c r="J2581" i="6"/>
  <c r="J2582" i="6"/>
  <c r="J2583" i="6"/>
  <c r="J2584" i="6"/>
  <c r="J2585" i="6"/>
  <c r="J2586" i="6"/>
  <c r="J2587" i="6"/>
  <c r="J2588" i="6"/>
  <c r="J2589" i="6"/>
  <c r="J2590" i="6"/>
  <c r="J2591" i="6"/>
  <c r="J2592" i="6"/>
  <c r="J2593" i="6"/>
  <c r="J2594" i="6"/>
  <c r="J2595" i="6"/>
  <c r="J2596" i="6"/>
  <c r="J2597" i="6"/>
  <c r="J2598" i="6"/>
  <c r="J2599" i="6"/>
  <c r="J2600" i="6"/>
  <c r="J2601" i="6"/>
  <c r="J2602" i="6"/>
  <c r="J2603" i="6"/>
  <c r="J2604" i="6"/>
  <c r="J2605" i="6"/>
  <c r="J2606" i="6"/>
  <c r="J2607" i="6"/>
  <c r="J2608" i="6"/>
  <c r="J2609" i="6"/>
  <c r="J2610" i="6"/>
  <c r="J2611" i="6"/>
  <c r="J2612" i="6"/>
  <c r="J2613" i="6"/>
  <c r="J2614" i="6"/>
  <c r="J2615" i="6"/>
  <c r="J2616" i="6"/>
  <c r="J2617" i="6"/>
  <c r="J2618" i="6"/>
  <c r="J2619" i="6"/>
  <c r="J2620" i="6"/>
  <c r="J2621" i="6"/>
  <c r="J2622" i="6"/>
  <c r="J2623" i="6"/>
  <c r="J2624" i="6"/>
  <c r="J2625" i="6"/>
  <c r="J2626" i="6"/>
  <c r="J2627" i="6"/>
  <c r="J2628" i="6"/>
  <c r="J2629" i="6"/>
  <c r="J2630" i="6"/>
  <c r="J2631" i="6"/>
  <c r="J2632" i="6"/>
  <c r="J2633" i="6"/>
  <c r="J2634" i="6"/>
  <c r="J2635" i="6"/>
  <c r="J2636" i="6"/>
  <c r="J2637" i="6"/>
  <c r="J2638" i="6"/>
  <c r="J2639" i="6"/>
  <c r="J2640" i="6"/>
  <c r="J2641" i="6"/>
  <c r="J2642" i="6"/>
  <c r="J2643" i="6"/>
  <c r="J2644" i="6"/>
  <c r="J2645" i="6"/>
  <c r="J2646" i="6"/>
  <c r="J2647" i="6"/>
  <c r="J2648" i="6"/>
  <c r="J2649" i="6"/>
  <c r="J2650" i="6"/>
  <c r="J2651" i="6"/>
  <c r="J2652" i="6"/>
  <c r="J2653" i="6"/>
  <c r="J2654" i="6"/>
  <c r="J2655" i="6"/>
  <c r="J2656" i="6"/>
  <c r="J2657" i="6"/>
  <c r="J2658" i="6"/>
  <c r="J2659" i="6"/>
  <c r="J2660" i="6"/>
  <c r="J2661" i="6"/>
  <c r="J2662" i="6"/>
  <c r="J2663" i="6"/>
  <c r="J2664" i="6"/>
  <c r="J2665" i="6"/>
  <c r="J2666" i="6"/>
  <c r="J2667" i="6"/>
  <c r="J2668" i="6"/>
  <c r="J2669" i="6"/>
  <c r="J2670" i="6"/>
  <c r="J2671" i="6"/>
  <c r="J2672" i="6"/>
  <c r="J2673" i="6"/>
  <c r="J2674" i="6"/>
  <c r="J2675" i="6"/>
  <c r="J2676" i="6"/>
  <c r="J2677" i="6"/>
  <c r="J2678" i="6"/>
  <c r="J2679" i="6"/>
  <c r="J2680" i="6"/>
  <c r="J2681" i="6"/>
  <c r="J2682" i="6"/>
  <c r="J2683" i="6"/>
  <c r="J2684" i="6"/>
  <c r="J2685" i="6"/>
  <c r="J2686" i="6"/>
  <c r="J2687" i="6"/>
  <c r="J2688" i="6"/>
  <c r="J2689" i="6"/>
  <c r="J2690" i="6"/>
  <c r="J2691" i="6"/>
  <c r="J2692" i="6"/>
  <c r="J2693" i="6"/>
  <c r="J2694" i="6"/>
  <c r="J2695" i="6"/>
  <c r="J2696" i="6"/>
  <c r="J2697" i="6"/>
  <c r="J2698" i="6"/>
  <c r="J2699" i="6"/>
  <c r="J2700" i="6"/>
  <c r="J2701" i="6"/>
  <c r="J2702" i="6"/>
  <c r="J2703" i="6"/>
  <c r="J2704" i="6"/>
  <c r="J2705" i="6"/>
  <c r="J2706" i="6"/>
  <c r="J2707" i="6"/>
  <c r="J2708" i="6"/>
  <c r="J2709" i="6"/>
  <c r="J2710" i="6"/>
  <c r="J2711" i="6"/>
  <c r="J2712" i="6"/>
  <c r="J2713" i="6"/>
  <c r="J2714" i="6"/>
  <c r="J2715" i="6"/>
  <c r="J2716" i="6"/>
  <c r="J2717" i="6"/>
  <c r="J2718" i="6"/>
  <c r="J2719" i="6"/>
  <c r="J2720" i="6"/>
  <c r="J2721" i="6"/>
  <c r="J2722" i="6"/>
  <c r="J2723" i="6"/>
  <c r="J2724" i="6"/>
  <c r="J2725" i="6"/>
  <c r="J2726" i="6"/>
  <c r="J2727" i="6"/>
  <c r="J2728" i="6"/>
  <c r="J2729" i="6"/>
  <c r="J2730" i="6"/>
  <c r="J2731" i="6"/>
  <c r="J2732" i="6"/>
  <c r="J2733" i="6"/>
  <c r="J2734" i="6"/>
  <c r="J2735" i="6"/>
  <c r="J2736" i="6"/>
  <c r="J2737" i="6"/>
  <c r="J2738" i="6"/>
  <c r="J2739" i="6"/>
  <c r="J2740" i="6"/>
  <c r="J2741" i="6"/>
  <c r="J2742" i="6"/>
  <c r="J2743" i="6"/>
  <c r="J2744" i="6"/>
  <c r="J2745" i="6"/>
  <c r="J2746" i="6"/>
  <c r="J2747" i="6"/>
  <c r="J2748" i="6"/>
  <c r="J2749" i="6"/>
  <c r="J2750" i="6"/>
  <c r="J2751" i="6"/>
  <c r="J2752" i="6"/>
  <c r="J2753" i="6"/>
  <c r="J2754" i="6"/>
  <c r="J2755" i="6"/>
  <c r="J2756" i="6"/>
  <c r="J2757" i="6"/>
  <c r="J2758" i="6"/>
  <c r="J2759" i="6"/>
  <c r="J2760" i="6"/>
  <c r="J2761" i="6"/>
  <c r="J2762" i="6"/>
  <c r="J2763" i="6"/>
  <c r="J2764" i="6"/>
  <c r="J2765" i="6"/>
  <c r="J2766" i="6"/>
  <c r="J2767" i="6"/>
  <c r="J2768" i="6"/>
  <c r="J2769" i="6"/>
  <c r="J2770" i="6"/>
  <c r="J2771" i="6"/>
  <c r="J2772" i="6"/>
  <c r="J2773" i="6"/>
  <c r="J2774" i="6"/>
  <c r="J2775" i="6"/>
  <c r="J2776" i="6"/>
  <c r="J2777" i="6"/>
  <c r="J2778" i="6"/>
  <c r="J2779" i="6"/>
  <c r="J2780" i="6"/>
  <c r="J2781" i="6"/>
  <c r="J2782" i="6"/>
  <c r="J2783" i="6"/>
  <c r="J2784" i="6"/>
  <c r="J2785" i="6"/>
  <c r="J2786" i="6"/>
  <c r="J2787" i="6"/>
  <c r="J2788" i="6"/>
  <c r="J2789" i="6"/>
  <c r="J2790" i="6"/>
  <c r="J2791" i="6"/>
  <c r="J2792" i="6"/>
  <c r="J2793" i="6"/>
  <c r="J2794" i="6"/>
  <c r="J2795" i="6"/>
  <c r="J2796" i="6"/>
  <c r="J2797" i="6"/>
  <c r="J2798" i="6"/>
  <c r="J2799" i="6"/>
  <c r="J2800" i="6"/>
  <c r="J2801" i="6"/>
  <c r="J2802" i="6"/>
  <c r="J2803" i="6"/>
  <c r="J2804" i="6"/>
  <c r="J2805" i="6"/>
  <c r="J2806" i="6"/>
  <c r="J2807" i="6"/>
  <c r="J2808" i="6"/>
  <c r="J2809" i="6"/>
  <c r="J2810" i="6"/>
  <c r="J2811" i="6"/>
  <c r="J2812" i="6"/>
  <c r="J2813" i="6"/>
  <c r="J2814" i="6"/>
  <c r="J2815" i="6"/>
  <c r="J2816" i="6"/>
  <c r="J2817" i="6"/>
  <c r="J2818" i="6"/>
  <c r="J2819" i="6"/>
  <c r="J2820" i="6"/>
  <c r="J2821" i="6"/>
  <c r="J2822" i="6"/>
  <c r="J2823" i="6"/>
  <c r="J2824" i="6"/>
  <c r="J2825" i="6"/>
  <c r="J2826" i="6"/>
  <c r="J2827" i="6"/>
  <c r="J2828" i="6"/>
  <c r="J2829" i="6"/>
  <c r="J2830" i="6"/>
  <c r="J2831" i="6"/>
  <c r="J2832" i="6"/>
  <c r="J2833" i="6"/>
  <c r="J2834" i="6"/>
  <c r="J2835" i="6"/>
  <c r="J2836" i="6"/>
  <c r="J2837" i="6"/>
  <c r="J2838" i="6"/>
  <c r="J2839" i="6"/>
  <c r="J2840" i="6"/>
  <c r="J2841" i="6"/>
  <c r="J2842" i="6"/>
  <c r="J2843" i="6"/>
  <c r="J2844" i="6"/>
  <c r="J2845" i="6"/>
  <c r="J2846" i="6"/>
  <c r="J2847" i="6"/>
  <c r="J2848" i="6"/>
  <c r="J2849" i="6"/>
  <c r="J2850" i="6"/>
  <c r="J2851" i="6"/>
  <c r="J2852" i="6"/>
  <c r="J2853" i="6"/>
  <c r="J2854" i="6"/>
  <c r="J2855" i="6"/>
  <c r="J2856" i="6"/>
  <c r="J2857" i="6"/>
  <c r="J2858" i="6"/>
  <c r="J2859" i="6"/>
  <c r="J2860" i="6"/>
  <c r="J2861" i="6"/>
  <c r="J2862" i="6"/>
  <c r="J2863" i="6"/>
  <c r="J2864" i="6"/>
  <c r="J2865" i="6"/>
  <c r="J2866" i="6"/>
  <c r="J2867" i="6"/>
  <c r="J2868" i="6"/>
  <c r="J2869" i="6"/>
  <c r="J2870" i="6"/>
  <c r="J2871" i="6"/>
  <c r="J2872" i="6"/>
  <c r="J2873" i="6"/>
  <c r="J2874" i="6"/>
  <c r="J2875" i="6"/>
  <c r="J2876" i="6"/>
  <c r="J2877" i="6"/>
  <c r="J2878" i="6"/>
  <c r="J2879" i="6"/>
  <c r="J2880" i="6"/>
  <c r="J2881" i="6"/>
  <c r="J2882" i="6"/>
  <c r="J2883" i="6"/>
  <c r="J2884" i="6"/>
  <c r="J2885" i="6"/>
  <c r="J2886" i="6"/>
  <c r="J2887" i="6"/>
  <c r="J2888" i="6"/>
  <c r="J2889" i="6"/>
  <c r="J2890" i="6"/>
  <c r="J2891" i="6"/>
  <c r="J2892" i="6"/>
  <c r="J2893" i="6"/>
  <c r="J2894" i="6"/>
  <c r="J2895" i="6"/>
  <c r="J2896" i="6"/>
  <c r="J2897" i="6"/>
  <c r="J2898" i="6"/>
  <c r="J2899" i="6"/>
  <c r="J2900" i="6"/>
  <c r="J2901" i="6"/>
  <c r="J2902" i="6"/>
  <c r="J2903" i="6"/>
  <c r="J2904" i="6"/>
  <c r="J2905" i="6"/>
  <c r="J2906" i="6"/>
  <c r="J2907" i="6"/>
  <c r="J2908" i="6"/>
  <c r="J2909" i="6"/>
  <c r="J2910" i="6"/>
  <c r="J2911" i="6"/>
  <c r="J2912" i="6"/>
  <c r="J2913" i="6"/>
  <c r="J2914" i="6"/>
  <c r="J2915" i="6"/>
  <c r="J2916" i="6"/>
  <c r="J2917" i="6"/>
  <c r="J2918" i="6"/>
  <c r="J2919" i="6"/>
  <c r="J2920" i="6"/>
  <c r="J2921" i="6"/>
  <c r="J2922" i="6"/>
  <c r="J2923" i="6"/>
  <c r="J2924" i="6"/>
  <c r="J2925" i="6"/>
  <c r="J2926" i="6"/>
  <c r="J2927" i="6"/>
  <c r="J2928" i="6"/>
  <c r="J2929" i="6"/>
  <c r="J2930" i="6"/>
  <c r="J2931" i="6"/>
  <c r="J2932" i="6"/>
  <c r="J2933" i="6"/>
  <c r="J2934" i="6"/>
  <c r="J2935" i="6"/>
  <c r="J2936" i="6"/>
  <c r="J2937" i="6"/>
  <c r="J2938" i="6"/>
  <c r="J2939" i="6"/>
  <c r="J2940" i="6"/>
  <c r="J2941" i="6"/>
  <c r="J2942" i="6"/>
  <c r="J2943" i="6"/>
  <c r="J2944" i="6"/>
  <c r="J2945" i="6"/>
  <c r="J2946" i="6"/>
  <c r="J2947" i="6"/>
  <c r="J2948" i="6"/>
  <c r="J2949" i="6"/>
  <c r="J2950" i="6"/>
  <c r="J2951" i="6"/>
  <c r="J2952" i="6"/>
  <c r="J2953" i="6"/>
  <c r="J2954" i="6"/>
  <c r="J2955" i="6"/>
  <c r="J2956" i="6"/>
  <c r="J2957" i="6"/>
  <c r="J2958" i="6"/>
  <c r="J2959" i="6"/>
  <c r="J2960" i="6"/>
  <c r="J2961" i="6"/>
  <c r="J2962" i="6"/>
  <c r="J2963" i="6"/>
  <c r="J2964" i="6"/>
  <c r="J2965" i="6"/>
  <c r="J2966" i="6"/>
  <c r="J2967" i="6"/>
  <c r="J2968" i="6"/>
  <c r="J2969" i="6"/>
  <c r="J2970" i="6"/>
  <c r="J2971" i="6"/>
  <c r="J2972" i="6"/>
  <c r="J2973" i="6"/>
  <c r="J2974" i="6"/>
  <c r="J2975" i="6"/>
  <c r="J2976" i="6"/>
  <c r="J2977" i="6"/>
  <c r="J2978" i="6"/>
  <c r="J2979" i="6"/>
  <c r="J2980" i="6"/>
  <c r="J2981" i="6"/>
  <c r="J2982" i="6"/>
  <c r="J2983" i="6"/>
  <c r="J2984" i="6"/>
  <c r="J2985" i="6"/>
  <c r="J2986" i="6"/>
  <c r="J2987" i="6"/>
  <c r="J2988" i="6"/>
  <c r="J2989" i="6"/>
  <c r="J2990" i="6"/>
  <c r="J2991" i="6"/>
  <c r="J2992" i="6"/>
  <c r="J2993" i="6"/>
  <c r="J2994" i="6"/>
  <c r="J2995" i="6"/>
  <c r="J2996" i="6"/>
  <c r="J2997" i="6"/>
  <c r="J2998" i="6"/>
  <c r="J2999" i="6"/>
  <c r="J3000" i="6"/>
  <c r="J3001" i="6"/>
  <c r="J3002" i="6"/>
  <c r="J3003" i="6"/>
  <c r="J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I1005" i="6"/>
  <c r="I1006" i="6"/>
  <c r="I1007" i="6"/>
  <c r="I1008" i="6"/>
  <c r="I1009" i="6"/>
  <c r="I1010" i="6"/>
  <c r="I1011" i="6"/>
  <c r="I1012" i="6"/>
  <c r="I1013" i="6"/>
  <c r="I1014" i="6"/>
  <c r="I1015" i="6"/>
  <c r="I1016" i="6"/>
  <c r="I1017" i="6"/>
  <c r="I1018" i="6"/>
  <c r="I1019" i="6"/>
  <c r="I1020" i="6"/>
  <c r="I1021" i="6"/>
  <c r="I1022" i="6"/>
  <c r="I1023" i="6"/>
  <c r="I1024" i="6"/>
  <c r="I1025" i="6"/>
  <c r="I1026" i="6"/>
  <c r="I1027" i="6"/>
  <c r="I1028" i="6"/>
  <c r="I1029" i="6"/>
  <c r="I1030" i="6"/>
  <c r="I1031" i="6"/>
  <c r="I1032" i="6"/>
  <c r="I1033" i="6"/>
  <c r="I1034" i="6"/>
  <c r="I1035" i="6"/>
  <c r="I1036" i="6"/>
  <c r="I1037" i="6"/>
  <c r="I1038" i="6"/>
  <c r="I1039" i="6"/>
  <c r="I1040" i="6"/>
  <c r="I1041" i="6"/>
  <c r="I1042" i="6"/>
  <c r="I1043" i="6"/>
  <c r="I1044" i="6"/>
  <c r="I1045" i="6"/>
  <c r="I1046" i="6"/>
  <c r="I1047" i="6"/>
  <c r="I1048" i="6"/>
  <c r="I1049" i="6"/>
  <c r="I1050" i="6"/>
  <c r="I1051" i="6"/>
  <c r="I1052" i="6"/>
  <c r="I1053" i="6"/>
  <c r="I1054" i="6"/>
  <c r="I1055" i="6"/>
  <c r="I1056" i="6"/>
  <c r="I1057" i="6"/>
  <c r="I1058" i="6"/>
  <c r="I1059" i="6"/>
  <c r="I1060" i="6"/>
  <c r="I1061" i="6"/>
  <c r="I1062" i="6"/>
  <c r="I1063" i="6"/>
  <c r="I1064" i="6"/>
  <c r="I1065" i="6"/>
  <c r="I1066" i="6"/>
  <c r="I1067" i="6"/>
  <c r="I1068" i="6"/>
  <c r="I1069" i="6"/>
  <c r="I1070" i="6"/>
  <c r="I1071" i="6"/>
  <c r="I1072" i="6"/>
  <c r="I1073" i="6"/>
  <c r="I1074" i="6"/>
  <c r="I1075" i="6"/>
  <c r="I1076" i="6"/>
  <c r="I1077" i="6"/>
  <c r="I1078" i="6"/>
  <c r="I1079" i="6"/>
  <c r="I1080" i="6"/>
  <c r="I1081" i="6"/>
  <c r="I1082" i="6"/>
  <c r="I1083" i="6"/>
  <c r="I1084" i="6"/>
  <c r="I1085" i="6"/>
  <c r="I1086" i="6"/>
  <c r="I1087" i="6"/>
  <c r="I1088" i="6"/>
  <c r="I1089" i="6"/>
  <c r="I1090" i="6"/>
  <c r="I1091" i="6"/>
  <c r="I1092" i="6"/>
  <c r="I1093" i="6"/>
  <c r="I1094" i="6"/>
  <c r="I1095" i="6"/>
  <c r="I1096" i="6"/>
  <c r="I1097" i="6"/>
  <c r="I1098" i="6"/>
  <c r="I1099" i="6"/>
  <c r="I1100" i="6"/>
  <c r="I1101" i="6"/>
  <c r="I1102" i="6"/>
  <c r="I1103" i="6"/>
  <c r="I1104" i="6"/>
  <c r="I1105" i="6"/>
  <c r="I1106" i="6"/>
  <c r="I1107" i="6"/>
  <c r="I1108" i="6"/>
  <c r="I1109" i="6"/>
  <c r="I1110" i="6"/>
  <c r="I1111" i="6"/>
  <c r="I1112" i="6"/>
  <c r="I1113" i="6"/>
  <c r="I1114" i="6"/>
  <c r="I1115" i="6"/>
  <c r="I1116" i="6"/>
  <c r="I1117" i="6"/>
  <c r="I1118" i="6"/>
  <c r="I1119" i="6"/>
  <c r="I1120" i="6"/>
  <c r="I1121" i="6"/>
  <c r="I1122" i="6"/>
  <c r="I1123" i="6"/>
  <c r="I1124" i="6"/>
  <c r="I1125" i="6"/>
  <c r="I1126" i="6"/>
  <c r="I1127" i="6"/>
  <c r="I1128" i="6"/>
  <c r="I1129" i="6"/>
  <c r="I1130" i="6"/>
  <c r="I1131" i="6"/>
  <c r="I1132" i="6"/>
  <c r="I1133" i="6"/>
  <c r="I1134" i="6"/>
  <c r="I1135" i="6"/>
  <c r="I1136" i="6"/>
  <c r="I1137" i="6"/>
  <c r="I1138" i="6"/>
  <c r="I1139" i="6"/>
  <c r="I1140" i="6"/>
  <c r="I1141" i="6"/>
  <c r="I1142" i="6"/>
  <c r="I1143" i="6"/>
  <c r="I1144" i="6"/>
  <c r="I1145" i="6"/>
  <c r="I1146" i="6"/>
  <c r="I1147" i="6"/>
  <c r="I1148" i="6"/>
  <c r="I1149" i="6"/>
  <c r="I1150" i="6"/>
  <c r="I1151" i="6"/>
  <c r="I1152" i="6"/>
  <c r="I1153" i="6"/>
  <c r="I1154" i="6"/>
  <c r="I1155" i="6"/>
  <c r="I1156" i="6"/>
  <c r="I1157" i="6"/>
  <c r="I1158" i="6"/>
  <c r="I1159" i="6"/>
  <c r="I1160" i="6"/>
  <c r="I1161" i="6"/>
  <c r="I1162" i="6"/>
  <c r="I1163" i="6"/>
  <c r="I1164" i="6"/>
  <c r="I1165" i="6"/>
  <c r="I1166" i="6"/>
  <c r="I1167" i="6"/>
  <c r="I1168" i="6"/>
  <c r="I1169" i="6"/>
  <c r="I1170" i="6"/>
  <c r="I1171" i="6"/>
  <c r="I1172" i="6"/>
  <c r="I1173" i="6"/>
  <c r="I1174" i="6"/>
  <c r="I1175" i="6"/>
  <c r="I1176" i="6"/>
  <c r="I1177" i="6"/>
  <c r="I1178" i="6"/>
  <c r="I1179" i="6"/>
  <c r="I1180" i="6"/>
  <c r="I1181" i="6"/>
  <c r="I1182" i="6"/>
  <c r="I1183" i="6"/>
  <c r="I1184" i="6"/>
  <c r="I1185" i="6"/>
  <c r="I1186" i="6"/>
  <c r="I1187" i="6"/>
  <c r="I1188" i="6"/>
  <c r="I1189" i="6"/>
  <c r="I1190" i="6"/>
  <c r="I1191" i="6"/>
  <c r="I1192" i="6"/>
  <c r="I1193" i="6"/>
  <c r="I1194" i="6"/>
  <c r="I1195" i="6"/>
  <c r="I1196" i="6"/>
  <c r="I1197" i="6"/>
  <c r="I1198" i="6"/>
  <c r="I1199" i="6"/>
  <c r="I1200" i="6"/>
  <c r="I1201" i="6"/>
  <c r="I1202" i="6"/>
  <c r="I1203" i="6"/>
  <c r="I1204" i="6"/>
  <c r="I1205" i="6"/>
  <c r="I1206" i="6"/>
  <c r="I1207" i="6"/>
  <c r="I1208" i="6"/>
  <c r="I1209" i="6"/>
  <c r="I1210" i="6"/>
  <c r="I1211" i="6"/>
  <c r="I1212" i="6"/>
  <c r="I1213" i="6"/>
  <c r="I1214" i="6"/>
  <c r="I1215" i="6"/>
  <c r="I1216" i="6"/>
  <c r="I1217" i="6"/>
  <c r="I1218" i="6"/>
  <c r="I1219" i="6"/>
  <c r="I1220" i="6"/>
  <c r="I1221" i="6"/>
  <c r="I1222" i="6"/>
  <c r="I1223" i="6"/>
  <c r="I1224" i="6"/>
  <c r="I1225" i="6"/>
  <c r="I1226" i="6"/>
  <c r="I1227" i="6"/>
  <c r="I1228" i="6"/>
  <c r="I1229" i="6"/>
  <c r="I1230" i="6"/>
  <c r="I1231" i="6"/>
  <c r="I1232" i="6"/>
  <c r="I1233" i="6"/>
  <c r="I1234" i="6"/>
  <c r="I1235" i="6"/>
  <c r="I1236" i="6"/>
  <c r="I1237" i="6"/>
  <c r="I1238" i="6"/>
  <c r="I1239" i="6"/>
  <c r="I1240" i="6"/>
  <c r="I1241" i="6"/>
  <c r="I1242" i="6"/>
  <c r="I1243" i="6"/>
  <c r="I1244" i="6"/>
  <c r="I1245" i="6"/>
  <c r="I1246" i="6"/>
  <c r="I1247" i="6"/>
  <c r="I1248" i="6"/>
  <c r="I1249" i="6"/>
  <c r="I1250" i="6"/>
  <c r="I1251" i="6"/>
  <c r="I1252" i="6"/>
  <c r="I1253" i="6"/>
  <c r="I1254" i="6"/>
  <c r="I1255" i="6"/>
  <c r="I1256" i="6"/>
  <c r="I1257" i="6"/>
  <c r="I1258" i="6"/>
  <c r="I1259" i="6"/>
  <c r="I1260" i="6"/>
  <c r="I1261" i="6"/>
  <c r="I1262" i="6"/>
  <c r="I1263" i="6"/>
  <c r="I1264" i="6"/>
  <c r="I1265" i="6"/>
  <c r="I1266" i="6"/>
  <c r="I1267" i="6"/>
  <c r="I1268" i="6"/>
  <c r="I1269" i="6"/>
  <c r="I1270" i="6"/>
  <c r="I1271" i="6"/>
  <c r="I1272" i="6"/>
  <c r="I1273" i="6"/>
  <c r="I1274" i="6"/>
  <c r="I1275" i="6"/>
  <c r="I1276" i="6"/>
  <c r="I1277" i="6"/>
  <c r="I1278" i="6"/>
  <c r="I1279" i="6"/>
  <c r="I1280" i="6"/>
  <c r="I1281" i="6"/>
  <c r="I1282" i="6"/>
  <c r="I1283" i="6"/>
  <c r="I1284" i="6"/>
  <c r="I1285" i="6"/>
  <c r="I1286" i="6"/>
  <c r="I1287" i="6"/>
  <c r="I1288" i="6"/>
  <c r="I1289" i="6"/>
  <c r="I1290" i="6"/>
  <c r="I1291" i="6"/>
  <c r="I1292" i="6"/>
  <c r="I1293" i="6"/>
  <c r="I1294" i="6"/>
  <c r="I1295" i="6"/>
  <c r="I1296" i="6"/>
  <c r="I1297" i="6"/>
  <c r="I1298" i="6"/>
  <c r="I1299" i="6"/>
  <c r="I1300" i="6"/>
  <c r="I1301" i="6"/>
  <c r="I1302" i="6"/>
  <c r="I1303" i="6"/>
  <c r="I1304" i="6"/>
  <c r="I1305" i="6"/>
  <c r="I1306" i="6"/>
  <c r="I1307" i="6"/>
  <c r="I1308" i="6"/>
  <c r="I1309" i="6"/>
  <c r="I1310" i="6"/>
  <c r="I1311" i="6"/>
  <c r="I1312" i="6"/>
  <c r="I1313" i="6"/>
  <c r="I1314" i="6"/>
  <c r="I1315" i="6"/>
  <c r="I1316" i="6"/>
  <c r="I1317" i="6"/>
  <c r="I1318" i="6"/>
  <c r="I1319" i="6"/>
  <c r="I1320" i="6"/>
  <c r="I1321" i="6"/>
  <c r="I1322" i="6"/>
  <c r="I1323" i="6"/>
  <c r="I1324" i="6"/>
  <c r="I1325" i="6"/>
  <c r="I1326" i="6"/>
  <c r="I1327" i="6"/>
  <c r="I1328" i="6"/>
  <c r="I1329" i="6"/>
  <c r="I1330" i="6"/>
  <c r="I1331" i="6"/>
  <c r="I1332" i="6"/>
  <c r="I1333" i="6"/>
  <c r="I1334" i="6"/>
  <c r="I1335" i="6"/>
  <c r="I1336" i="6"/>
  <c r="I1337" i="6"/>
  <c r="I1338" i="6"/>
  <c r="I1339" i="6"/>
  <c r="I1340" i="6"/>
  <c r="I1341" i="6"/>
  <c r="I1342" i="6"/>
  <c r="I1343" i="6"/>
  <c r="I1344" i="6"/>
  <c r="I1345" i="6"/>
  <c r="I1346" i="6"/>
  <c r="I1347" i="6"/>
  <c r="I1348" i="6"/>
  <c r="I1349" i="6"/>
  <c r="I1350" i="6"/>
  <c r="I1351" i="6"/>
  <c r="I1352" i="6"/>
  <c r="I1353" i="6"/>
  <c r="I1354" i="6"/>
  <c r="I1355" i="6"/>
  <c r="I1356" i="6"/>
  <c r="I1357" i="6"/>
  <c r="I1358" i="6"/>
  <c r="I1359" i="6"/>
  <c r="I1360" i="6"/>
  <c r="I1361" i="6"/>
  <c r="I1362" i="6"/>
  <c r="I1363" i="6"/>
  <c r="I1364" i="6"/>
  <c r="I1365" i="6"/>
  <c r="I1366" i="6"/>
  <c r="I1367" i="6"/>
  <c r="I1368" i="6"/>
  <c r="I1369" i="6"/>
  <c r="I1370" i="6"/>
  <c r="I1371" i="6"/>
  <c r="I1372" i="6"/>
  <c r="I1373" i="6"/>
  <c r="I1374" i="6"/>
  <c r="I1375" i="6"/>
  <c r="I1376" i="6"/>
  <c r="I1377" i="6"/>
  <c r="I1378" i="6"/>
  <c r="I1379" i="6"/>
  <c r="I1380" i="6"/>
  <c r="I1381" i="6"/>
  <c r="I1382" i="6"/>
  <c r="I1383" i="6"/>
  <c r="I1384" i="6"/>
  <c r="I1385" i="6"/>
  <c r="I1386" i="6"/>
  <c r="I1387" i="6"/>
  <c r="I1388" i="6"/>
  <c r="I1389" i="6"/>
  <c r="I1390" i="6"/>
  <c r="I1391" i="6"/>
  <c r="I1392" i="6"/>
  <c r="I1393" i="6"/>
  <c r="I1394" i="6"/>
  <c r="I1395" i="6"/>
  <c r="I1396" i="6"/>
  <c r="I1397" i="6"/>
  <c r="I1398" i="6"/>
  <c r="I1399" i="6"/>
  <c r="I1400" i="6"/>
  <c r="I1401" i="6"/>
  <c r="I1402" i="6"/>
  <c r="I1403" i="6"/>
  <c r="I1404" i="6"/>
  <c r="I1405" i="6"/>
  <c r="I1406" i="6"/>
  <c r="I1407" i="6"/>
  <c r="I1408" i="6"/>
  <c r="I1409" i="6"/>
  <c r="I1410" i="6"/>
  <c r="I1411" i="6"/>
  <c r="I1412" i="6"/>
  <c r="I1413" i="6"/>
  <c r="I1414" i="6"/>
  <c r="I1415" i="6"/>
  <c r="I1416" i="6"/>
  <c r="I1417" i="6"/>
  <c r="I1418" i="6"/>
  <c r="I1419" i="6"/>
  <c r="I1420" i="6"/>
  <c r="I1421" i="6"/>
  <c r="I1422" i="6"/>
  <c r="I1423" i="6"/>
  <c r="I1424" i="6"/>
  <c r="I1425" i="6"/>
  <c r="I1426" i="6"/>
  <c r="I1427" i="6"/>
  <c r="I1428" i="6"/>
  <c r="I1429" i="6"/>
  <c r="I1430" i="6"/>
  <c r="I1431" i="6"/>
  <c r="I1432" i="6"/>
  <c r="I1433" i="6"/>
  <c r="I1434" i="6"/>
  <c r="I1435" i="6"/>
  <c r="I1436" i="6"/>
  <c r="I1437" i="6"/>
  <c r="I1438" i="6"/>
  <c r="I1439" i="6"/>
  <c r="I1440" i="6"/>
  <c r="I1441" i="6"/>
  <c r="I1442" i="6"/>
  <c r="I1443" i="6"/>
  <c r="I1444" i="6"/>
  <c r="I1445" i="6"/>
  <c r="I1446" i="6"/>
  <c r="I1447" i="6"/>
  <c r="I1448" i="6"/>
  <c r="I1449" i="6"/>
  <c r="I1450" i="6"/>
  <c r="I1451" i="6"/>
  <c r="I1452" i="6"/>
  <c r="I1453" i="6"/>
  <c r="I1454" i="6"/>
  <c r="I1455" i="6"/>
  <c r="I1456" i="6"/>
  <c r="I1457" i="6"/>
  <c r="I1458" i="6"/>
  <c r="I1459" i="6"/>
  <c r="I1460" i="6"/>
  <c r="I1461" i="6"/>
  <c r="I1462" i="6"/>
  <c r="I1463" i="6"/>
  <c r="I1464" i="6"/>
  <c r="I1465" i="6"/>
  <c r="I1466" i="6"/>
  <c r="I1467" i="6"/>
  <c r="I1468" i="6"/>
  <c r="I1469" i="6"/>
  <c r="I1470" i="6"/>
  <c r="I1471" i="6"/>
  <c r="I1472" i="6"/>
  <c r="I1473" i="6"/>
  <c r="I1474" i="6"/>
  <c r="I1475" i="6"/>
  <c r="I1476" i="6"/>
  <c r="I1477" i="6"/>
  <c r="I1478" i="6"/>
  <c r="I1479" i="6"/>
  <c r="I1480" i="6"/>
  <c r="I1481" i="6"/>
  <c r="I1482" i="6"/>
  <c r="I1483" i="6"/>
  <c r="I1484" i="6"/>
  <c r="I1485" i="6"/>
  <c r="I1486" i="6"/>
  <c r="I1487" i="6"/>
  <c r="I1488" i="6"/>
  <c r="I1489" i="6"/>
  <c r="I1490" i="6"/>
  <c r="I1491" i="6"/>
  <c r="I1492" i="6"/>
  <c r="I1493" i="6"/>
  <c r="I1494" i="6"/>
  <c r="I1495" i="6"/>
  <c r="I1496" i="6"/>
  <c r="I1497" i="6"/>
  <c r="I1498" i="6"/>
  <c r="I1499" i="6"/>
  <c r="I1500" i="6"/>
  <c r="I1501" i="6"/>
  <c r="I1502" i="6"/>
  <c r="I1503" i="6"/>
  <c r="I1504" i="6"/>
  <c r="I1505" i="6"/>
  <c r="I1506" i="6"/>
  <c r="I1507" i="6"/>
  <c r="I1508" i="6"/>
  <c r="I1509" i="6"/>
  <c r="I1510" i="6"/>
  <c r="I1511" i="6"/>
  <c r="I1512" i="6"/>
  <c r="I1513" i="6"/>
  <c r="I1514" i="6"/>
  <c r="I1515" i="6"/>
  <c r="I1516" i="6"/>
  <c r="I1517" i="6"/>
  <c r="I1518" i="6"/>
  <c r="I1519" i="6"/>
  <c r="I1520" i="6"/>
  <c r="I1521" i="6"/>
  <c r="I1522" i="6"/>
  <c r="I1523" i="6"/>
  <c r="I1524" i="6"/>
  <c r="I1525" i="6"/>
  <c r="I1526" i="6"/>
  <c r="I1527" i="6"/>
  <c r="I1528" i="6"/>
  <c r="I1529" i="6"/>
  <c r="I1530" i="6"/>
  <c r="I1531" i="6"/>
  <c r="I1532" i="6"/>
  <c r="I1533" i="6"/>
  <c r="I1534" i="6"/>
  <c r="I1535" i="6"/>
  <c r="I1536" i="6"/>
  <c r="I1537" i="6"/>
  <c r="I1538" i="6"/>
  <c r="I1539" i="6"/>
  <c r="I1540" i="6"/>
  <c r="I1541" i="6"/>
  <c r="I1542" i="6"/>
  <c r="I1543" i="6"/>
  <c r="I1544" i="6"/>
  <c r="I1545" i="6"/>
  <c r="I1546" i="6"/>
  <c r="I1547" i="6"/>
  <c r="I1548" i="6"/>
  <c r="I1549" i="6"/>
  <c r="I1550" i="6"/>
  <c r="I1551" i="6"/>
  <c r="I1552" i="6"/>
  <c r="I1553" i="6"/>
  <c r="I1554" i="6"/>
  <c r="I1555" i="6"/>
  <c r="I1556" i="6"/>
  <c r="I1557" i="6"/>
  <c r="I1558" i="6"/>
  <c r="I1559" i="6"/>
  <c r="I1560" i="6"/>
  <c r="I1561" i="6"/>
  <c r="I1562" i="6"/>
  <c r="I1563" i="6"/>
  <c r="I1564" i="6"/>
  <c r="I1565" i="6"/>
  <c r="I1566" i="6"/>
  <c r="I1567" i="6"/>
  <c r="I1568" i="6"/>
  <c r="I1569" i="6"/>
  <c r="I1570" i="6"/>
  <c r="I1571" i="6"/>
  <c r="I1572" i="6"/>
  <c r="I1573" i="6"/>
  <c r="I1574" i="6"/>
  <c r="I1575" i="6"/>
  <c r="I1576" i="6"/>
  <c r="I1577" i="6"/>
  <c r="I1578" i="6"/>
  <c r="I1579" i="6"/>
  <c r="I1580" i="6"/>
  <c r="I1581" i="6"/>
  <c r="I1582" i="6"/>
  <c r="I1583" i="6"/>
  <c r="I1584" i="6"/>
  <c r="I1585" i="6"/>
  <c r="I1586" i="6"/>
  <c r="I1587" i="6"/>
  <c r="I1588" i="6"/>
  <c r="I1589" i="6"/>
  <c r="I1590" i="6"/>
  <c r="I1591" i="6"/>
  <c r="I1592" i="6"/>
  <c r="I1593" i="6"/>
  <c r="I1594" i="6"/>
  <c r="I1595" i="6"/>
  <c r="I1596" i="6"/>
  <c r="I1597" i="6"/>
  <c r="I1598" i="6"/>
  <c r="I1599" i="6"/>
  <c r="I1600" i="6"/>
  <c r="I1601" i="6"/>
  <c r="I1602" i="6"/>
  <c r="I1603" i="6"/>
  <c r="I1604" i="6"/>
  <c r="I1605" i="6"/>
  <c r="I1606" i="6"/>
  <c r="I1607" i="6"/>
  <c r="I1608" i="6"/>
  <c r="I1609" i="6"/>
  <c r="I1610" i="6"/>
  <c r="I1611" i="6"/>
  <c r="I1612" i="6"/>
  <c r="I1613" i="6"/>
  <c r="I1614" i="6"/>
  <c r="I1615" i="6"/>
  <c r="I1616" i="6"/>
  <c r="I1617" i="6"/>
  <c r="I1618" i="6"/>
  <c r="I1619" i="6"/>
  <c r="I1620" i="6"/>
  <c r="I1621" i="6"/>
  <c r="I1622" i="6"/>
  <c r="I1623" i="6"/>
  <c r="I1624" i="6"/>
  <c r="I1625" i="6"/>
  <c r="I1626" i="6"/>
  <c r="I1627" i="6"/>
  <c r="I1628" i="6"/>
  <c r="I1629" i="6"/>
  <c r="I1630" i="6"/>
  <c r="I1631" i="6"/>
  <c r="I1632" i="6"/>
  <c r="I1633" i="6"/>
  <c r="I1634" i="6"/>
  <c r="I1635" i="6"/>
  <c r="I1636" i="6"/>
  <c r="I1637" i="6"/>
  <c r="I1638" i="6"/>
  <c r="I1639" i="6"/>
  <c r="I1640" i="6"/>
  <c r="I1641" i="6"/>
  <c r="I1642" i="6"/>
  <c r="I1643" i="6"/>
  <c r="I1644" i="6"/>
  <c r="I1645" i="6"/>
  <c r="I1646" i="6"/>
  <c r="I1647" i="6"/>
  <c r="I1648" i="6"/>
  <c r="I1649" i="6"/>
  <c r="I1650" i="6"/>
  <c r="I1651" i="6"/>
  <c r="I1652" i="6"/>
  <c r="I1653" i="6"/>
  <c r="I1654" i="6"/>
  <c r="I1655" i="6"/>
  <c r="I1656" i="6"/>
  <c r="I1657" i="6"/>
  <c r="I1658" i="6"/>
  <c r="I1659" i="6"/>
  <c r="I1660" i="6"/>
  <c r="I1661" i="6"/>
  <c r="I1662" i="6"/>
  <c r="I1663" i="6"/>
  <c r="I1664" i="6"/>
  <c r="I1665" i="6"/>
  <c r="I1666" i="6"/>
  <c r="I1667" i="6"/>
  <c r="I1668" i="6"/>
  <c r="I1669" i="6"/>
  <c r="I1670" i="6"/>
  <c r="I1671" i="6"/>
  <c r="I1672" i="6"/>
  <c r="I1673" i="6"/>
  <c r="I1674" i="6"/>
  <c r="I1675" i="6"/>
  <c r="I1676" i="6"/>
  <c r="I1677" i="6"/>
  <c r="I1678" i="6"/>
  <c r="I1679" i="6"/>
  <c r="I1680" i="6"/>
  <c r="I1681" i="6"/>
  <c r="I1682" i="6"/>
  <c r="I1683" i="6"/>
  <c r="I1684" i="6"/>
  <c r="I1685" i="6"/>
  <c r="I1686" i="6"/>
  <c r="I1687" i="6"/>
  <c r="I1688" i="6"/>
  <c r="I1689" i="6"/>
  <c r="I1690" i="6"/>
  <c r="I1691" i="6"/>
  <c r="I1692" i="6"/>
  <c r="I1693" i="6"/>
  <c r="I1694" i="6"/>
  <c r="I1695" i="6"/>
  <c r="I1696" i="6"/>
  <c r="I1697" i="6"/>
  <c r="I1698" i="6"/>
  <c r="I1699" i="6"/>
  <c r="I1700" i="6"/>
  <c r="I1701" i="6"/>
  <c r="I1702" i="6"/>
  <c r="I1703" i="6"/>
  <c r="I1704" i="6"/>
  <c r="I1705" i="6"/>
  <c r="I1706" i="6"/>
  <c r="I1707" i="6"/>
  <c r="I1708" i="6"/>
  <c r="I1709" i="6"/>
  <c r="I1710" i="6"/>
  <c r="I1711" i="6"/>
  <c r="I1712" i="6"/>
  <c r="I1713" i="6"/>
  <c r="I1714" i="6"/>
  <c r="I1715" i="6"/>
  <c r="I1716" i="6"/>
  <c r="I1717" i="6"/>
  <c r="I1718" i="6"/>
  <c r="I1719" i="6"/>
  <c r="I1720" i="6"/>
  <c r="I1721" i="6"/>
  <c r="I1722" i="6"/>
  <c r="I1723" i="6"/>
  <c r="I1724" i="6"/>
  <c r="I1725" i="6"/>
  <c r="I1726" i="6"/>
  <c r="I1727" i="6"/>
  <c r="I1728" i="6"/>
  <c r="I1729" i="6"/>
  <c r="I1730" i="6"/>
  <c r="I1731" i="6"/>
  <c r="I1732" i="6"/>
  <c r="I1733" i="6"/>
  <c r="I1734" i="6"/>
  <c r="I1735" i="6"/>
  <c r="I1736" i="6"/>
  <c r="I1737" i="6"/>
  <c r="I1738" i="6"/>
  <c r="I1739" i="6"/>
  <c r="I1740" i="6"/>
  <c r="I1741" i="6"/>
  <c r="I1742" i="6"/>
  <c r="I1743" i="6"/>
  <c r="I1744" i="6"/>
  <c r="I1745" i="6"/>
  <c r="I1746" i="6"/>
  <c r="I1747" i="6"/>
  <c r="I1748" i="6"/>
  <c r="I1749" i="6"/>
  <c r="I1750" i="6"/>
  <c r="I1751" i="6"/>
  <c r="I1752" i="6"/>
  <c r="I1753" i="6"/>
  <c r="I1754" i="6"/>
  <c r="I1755" i="6"/>
  <c r="I1756" i="6"/>
  <c r="I1757" i="6"/>
  <c r="I1758" i="6"/>
  <c r="I1759" i="6"/>
  <c r="I1760" i="6"/>
  <c r="I1761" i="6"/>
  <c r="I1762" i="6"/>
  <c r="I1763" i="6"/>
  <c r="I1764" i="6"/>
  <c r="I1765" i="6"/>
  <c r="I1766" i="6"/>
  <c r="I1767" i="6"/>
  <c r="I1768" i="6"/>
  <c r="I1769" i="6"/>
  <c r="I1770" i="6"/>
  <c r="I1771" i="6"/>
  <c r="I1772" i="6"/>
  <c r="I1773" i="6"/>
  <c r="I1774" i="6"/>
  <c r="I1775" i="6"/>
  <c r="I1776" i="6"/>
  <c r="I1777" i="6"/>
  <c r="I1778" i="6"/>
  <c r="I1779" i="6"/>
  <c r="I1780" i="6"/>
  <c r="I1781" i="6"/>
  <c r="I1782" i="6"/>
  <c r="I1783" i="6"/>
  <c r="I1784" i="6"/>
  <c r="I1785" i="6"/>
  <c r="I1786" i="6"/>
  <c r="I1787" i="6"/>
  <c r="I1788" i="6"/>
  <c r="I1789" i="6"/>
  <c r="I1790" i="6"/>
  <c r="I1791" i="6"/>
  <c r="I1792" i="6"/>
  <c r="I1793" i="6"/>
  <c r="I1794" i="6"/>
  <c r="I1795" i="6"/>
  <c r="I1796" i="6"/>
  <c r="I1797" i="6"/>
  <c r="I1798" i="6"/>
  <c r="I1799" i="6"/>
  <c r="I1800" i="6"/>
  <c r="I1801" i="6"/>
  <c r="I1802" i="6"/>
  <c r="I1803" i="6"/>
  <c r="I1804" i="6"/>
  <c r="I1805" i="6"/>
  <c r="I1806" i="6"/>
  <c r="I1807" i="6"/>
  <c r="I1808" i="6"/>
  <c r="I1809" i="6"/>
  <c r="I1810" i="6"/>
  <c r="I1811" i="6"/>
  <c r="I1812" i="6"/>
  <c r="I1813" i="6"/>
  <c r="I1814" i="6"/>
  <c r="I1815" i="6"/>
  <c r="I1816" i="6"/>
  <c r="I1817" i="6"/>
  <c r="I1818" i="6"/>
  <c r="I1819" i="6"/>
  <c r="I1820" i="6"/>
  <c r="I1821" i="6"/>
  <c r="I1822" i="6"/>
  <c r="I1823" i="6"/>
  <c r="I1824" i="6"/>
  <c r="I1825" i="6"/>
  <c r="I1826" i="6"/>
  <c r="I1827" i="6"/>
  <c r="I1828" i="6"/>
  <c r="I1829" i="6"/>
  <c r="I1830" i="6"/>
  <c r="I1831" i="6"/>
  <c r="I1832" i="6"/>
  <c r="I1833" i="6"/>
  <c r="I1834" i="6"/>
  <c r="I1835" i="6"/>
  <c r="I1836" i="6"/>
  <c r="I1837" i="6"/>
  <c r="I1838" i="6"/>
  <c r="I1839" i="6"/>
  <c r="I1840" i="6"/>
  <c r="I1841" i="6"/>
  <c r="I1842" i="6"/>
  <c r="I1843" i="6"/>
  <c r="I1844" i="6"/>
  <c r="I1845" i="6"/>
  <c r="I1846" i="6"/>
  <c r="I1847" i="6"/>
  <c r="I1848" i="6"/>
  <c r="I1849" i="6"/>
  <c r="I1850" i="6"/>
  <c r="I1851" i="6"/>
  <c r="I1852" i="6"/>
  <c r="I1853" i="6"/>
  <c r="I1854" i="6"/>
  <c r="I1855" i="6"/>
  <c r="I1856" i="6"/>
  <c r="I1857" i="6"/>
  <c r="I1858" i="6"/>
  <c r="I1859" i="6"/>
  <c r="I1860" i="6"/>
  <c r="I1861" i="6"/>
  <c r="I1862" i="6"/>
  <c r="I1863" i="6"/>
  <c r="I1864" i="6"/>
  <c r="I1865" i="6"/>
  <c r="I1866" i="6"/>
  <c r="I1867" i="6"/>
  <c r="I1868" i="6"/>
  <c r="I1869" i="6"/>
  <c r="I1870" i="6"/>
  <c r="I1871" i="6"/>
  <c r="I1872" i="6"/>
  <c r="I1873" i="6"/>
  <c r="I1874" i="6"/>
  <c r="I1875" i="6"/>
  <c r="I1876" i="6"/>
  <c r="I1877" i="6"/>
  <c r="I1878" i="6"/>
  <c r="I1879" i="6"/>
  <c r="I1880" i="6"/>
  <c r="I1881" i="6"/>
  <c r="I1882" i="6"/>
  <c r="I1883" i="6"/>
  <c r="I1884" i="6"/>
  <c r="I1885" i="6"/>
  <c r="I1886" i="6"/>
  <c r="I1887" i="6"/>
  <c r="I1888" i="6"/>
  <c r="I1889" i="6"/>
  <c r="I1890" i="6"/>
  <c r="I1891" i="6"/>
  <c r="I1892" i="6"/>
  <c r="I1893" i="6"/>
  <c r="I1894" i="6"/>
  <c r="I1895" i="6"/>
  <c r="I1896" i="6"/>
  <c r="I1897" i="6"/>
  <c r="I1898" i="6"/>
  <c r="I1899" i="6"/>
  <c r="I1900" i="6"/>
  <c r="I1901" i="6"/>
  <c r="I1902" i="6"/>
  <c r="I1903" i="6"/>
  <c r="I1904" i="6"/>
  <c r="I1905" i="6"/>
  <c r="I1906" i="6"/>
  <c r="I1907" i="6"/>
  <c r="I1908" i="6"/>
  <c r="I1909" i="6"/>
  <c r="I1910" i="6"/>
  <c r="I1911" i="6"/>
  <c r="I1912" i="6"/>
  <c r="I1913" i="6"/>
  <c r="I1914" i="6"/>
  <c r="I1915" i="6"/>
  <c r="I1916" i="6"/>
  <c r="I1917" i="6"/>
  <c r="I1918" i="6"/>
  <c r="I1919" i="6"/>
  <c r="I1920" i="6"/>
  <c r="I1921" i="6"/>
  <c r="I1922" i="6"/>
  <c r="I1923" i="6"/>
  <c r="I1924" i="6"/>
  <c r="I1925" i="6"/>
  <c r="I1926" i="6"/>
  <c r="I1927" i="6"/>
  <c r="I1928" i="6"/>
  <c r="I1929" i="6"/>
  <c r="I1930" i="6"/>
  <c r="I1931" i="6"/>
  <c r="I1932" i="6"/>
  <c r="I1933" i="6"/>
  <c r="I1934" i="6"/>
  <c r="I1935" i="6"/>
  <c r="I1936" i="6"/>
  <c r="I1937" i="6"/>
  <c r="I1938" i="6"/>
  <c r="I1939" i="6"/>
  <c r="I1940" i="6"/>
  <c r="I1941" i="6"/>
  <c r="I1942" i="6"/>
  <c r="I1943" i="6"/>
  <c r="I1944" i="6"/>
  <c r="I1945" i="6"/>
  <c r="I1946" i="6"/>
  <c r="I1947" i="6"/>
  <c r="I1948" i="6"/>
  <c r="I1949" i="6"/>
  <c r="I1950" i="6"/>
  <c r="I1951" i="6"/>
  <c r="I1952" i="6"/>
  <c r="I1953" i="6"/>
  <c r="I1954" i="6"/>
  <c r="I1955" i="6"/>
  <c r="I1956" i="6"/>
  <c r="I1957" i="6"/>
  <c r="I1958" i="6"/>
  <c r="I1959" i="6"/>
  <c r="I1960" i="6"/>
  <c r="I1961" i="6"/>
  <c r="I1962" i="6"/>
  <c r="I1963" i="6"/>
  <c r="I1964" i="6"/>
  <c r="I1965" i="6"/>
  <c r="I1966" i="6"/>
  <c r="I1967" i="6"/>
  <c r="I1968" i="6"/>
  <c r="I1969" i="6"/>
  <c r="I1970" i="6"/>
  <c r="I1971" i="6"/>
  <c r="I1972" i="6"/>
  <c r="I1973" i="6"/>
  <c r="I1974" i="6"/>
  <c r="I1975" i="6"/>
  <c r="I1976" i="6"/>
  <c r="I1977" i="6"/>
  <c r="I1978" i="6"/>
  <c r="I1979" i="6"/>
  <c r="I1980" i="6"/>
  <c r="I1981" i="6"/>
  <c r="I1982" i="6"/>
  <c r="I1983" i="6"/>
  <c r="I1984" i="6"/>
  <c r="I1985" i="6"/>
  <c r="I1986" i="6"/>
  <c r="I1987" i="6"/>
  <c r="I1988" i="6"/>
  <c r="I1989" i="6"/>
  <c r="I1990" i="6"/>
  <c r="I1991" i="6"/>
  <c r="I1992" i="6"/>
  <c r="I1993" i="6"/>
  <c r="I1994" i="6"/>
  <c r="I1995" i="6"/>
  <c r="I1996" i="6"/>
  <c r="I1997" i="6"/>
  <c r="I1998" i="6"/>
  <c r="I1999" i="6"/>
  <c r="I2000" i="6"/>
  <c r="I2001" i="6"/>
  <c r="I2002" i="6"/>
  <c r="I2003" i="6"/>
  <c r="I2004" i="6"/>
  <c r="I2005" i="6"/>
  <c r="I2006" i="6"/>
  <c r="I2007" i="6"/>
  <c r="I2008" i="6"/>
  <c r="I2009" i="6"/>
  <c r="I2010" i="6"/>
  <c r="I2011" i="6"/>
  <c r="I2012" i="6"/>
  <c r="I2013" i="6"/>
  <c r="I2014" i="6"/>
  <c r="I2015" i="6"/>
  <c r="I2016" i="6"/>
  <c r="I2017" i="6"/>
  <c r="I2018" i="6"/>
  <c r="I2019" i="6"/>
  <c r="I2020" i="6"/>
  <c r="I2021" i="6"/>
  <c r="I2022" i="6"/>
  <c r="I2023" i="6"/>
  <c r="I2024" i="6"/>
  <c r="I2025" i="6"/>
  <c r="I2026" i="6"/>
  <c r="I2027" i="6"/>
  <c r="I2028" i="6"/>
  <c r="I2029" i="6"/>
  <c r="I2030" i="6"/>
  <c r="I2031" i="6"/>
  <c r="I2032" i="6"/>
  <c r="I2033" i="6"/>
  <c r="I2034" i="6"/>
  <c r="I2035" i="6"/>
  <c r="I2036" i="6"/>
  <c r="I2037" i="6"/>
  <c r="I2038" i="6"/>
  <c r="I2039" i="6"/>
  <c r="I2040" i="6"/>
  <c r="I2041" i="6"/>
  <c r="I2042" i="6"/>
  <c r="I2043" i="6"/>
  <c r="I2044" i="6"/>
  <c r="I2045" i="6"/>
  <c r="I2046" i="6"/>
  <c r="I2047" i="6"/>
  <c r="I2048" i="6"/>
  <c r="I2049" i="6"/>
  <c r="I2050" i="6"/>
  <c r="I2051" i="6"/>
  <c r="I2052" i="6"/>
  <c r="I2053" i="6"/>
  <c r="I2054" i="6"/>
  <c r="I2055" i="6"/>
  <c r="I2056" i="6"/>
  <c r="I2057" i="6"/>
  <c r="I2058" i="6"/>
  <c r="I2059" i="6"/>
  <c r="I2060" i="6"/>
  <c r="I2061" i="6"/>
  <c r="I2062" i="6"/>
  <c r="I2063" i="6"/>
  <c r="I2064" i="6"/>
  <c r="I2065" i="6"/>
  <c r="I2066" i="6"/>
  <c r="I2067" i="6"/>
  <c r="I2068" i="6"/>
  <c r="I2069" i="6"/>
  <c r="I2070" i="6"/>
  <c r="I2071" i="6"/>
  <c r="I2072" i="6"/>
  <c r="I2073" i="6"/>
  <c r="I2074" i="6"/>
  <c r="I2075" i="6"/>
  <c r="I2076" i="6"/>
  <c r="I2077" i="6"/>
  <c r="I2078" i="6"/>
  <c r="I2079" i="6"/>
  <c r="I2080" i="6"/>
  <c r="I2081" i="6"/>
  <c r="I2082" i="6"/>
  <c r="I2083" i="6"/>
  <c r="I2084" i="6"/>
  <c r="I2085" i="6"/>
  <c r="I2086" i="6"/>
  <c r="I2087" i="6"/>
  <c r="I2088" i="6"/>
  <c r="I2089" i="6"/>
  <c r="I2090" i="6"/>
  <c r="I2091" i="6"/>
  <c r="I2092" i="6"/>
  <c r="I2093" i="6"/>
  <c r="I2094" i="6"/>
  <c r="I2095" i="6"/>
  <c r="I2096" i="6"/>
  <c r="I2097" i="6"/>
  <c r="I2098" i="6"/>
  <c r="I2099" i="6"/>
  <c r="I2100" i="6"/>
  <c r="I2101" i="6"/>
  <c r="I2102" i="6"/>
  <c r="I2103" i="6"/>
  <c r="I2104" i="6"/>
  <c r="I2105" i="6"/>
  <c r="I2106" i="6"/>
  <c r="I2107" i="6"/>
  <c r="I2108" i="6"/>
  <c r="I2109" i="6"/>
  <c r="I2110" i="6"/>
  <c r="I2111" i="6"/>
  <c r="I2112" i="6"/>
  <c r="I2113" i="6"/>
  <c r="I2114" i="6"/>
  <c r="I2115" i="6"/>
  <c r="I2116" i="6"/>
  <c r="I2117" i="6"/>
  <c r="I2118" i="6"/>
  <c r="I2119" i="6"/>
  <c r="I2120" i="6"/>
  <c r="I2121" i="6"/>
  <c r="I2122" i="6"/>
  <c r="I2123" i="6"/>
  <c r="I2124" i="6"/>
  <c r="I2125" i="6"/>
  <c r="I2126" i="6"/>
  <c r="I2127" i="6"/>
  <c r="I2128" i="6"/>
  <c r="I2129" i="6"/>
  <c r="I2130" i="6"/>
  <c r="I2131" i="6"/>
  <c r="I2132" i="6"/>
  <c r="I2133" i="6"/>
  <c r="I2134" i="6"/>
  <c r="I2135" i="6"/>
  <c r="I2136" i="6"/>
  <c r="I2137" i="6"/>
  <c r="I2138" i="6"/>
  <c r="I2139" i="6"/>
  <c r="I2140" i="6"/>
  <c r="I2141" i="6"/>
  <c r="I2142" i="6"/>
  <c r="I2143" i="6"/>
  <c r="I2144" i="6"/>
  <c r="I2145" i="6"/>
  <c r="I2146" i="6"/>
  <c r="I2147" i="6"/>
  <c r="I2148" i="6"/>
  <c r="I2149" i="6"/>
  <c r="I2150" i="6"/>
  <c r="I2151" i="6"/>
  <c r="I2152" i="6"/>
  <c r="I2153" i="6"/>
  <c r="I2154" i="6"/>
  <c r="I2155" i="6"/>
  <c r="I2156" i="6"/>
  <c r="I2157" i="6"/>
  <c r="I2158" i="6"/>
  <c r="I2159" i="6"/>
  <c r="I2160" i="6"/>
  <c r="I2161" i="6"/>
  <c r="I2162" i="6"/>
  <c r="I2163" i="6"/>
  <c r="I2164" i="6"/>
  <c r="I2165" i="6"/>
  <c r="I2166" i="6"/>
  <c r="I2167" i="6"/>
  <c r="I2168" i="6"/>
  <c r="I2169" i="6"/>
  <c r="I2170" i="6"/>
  <c r="I2171" i="6"/>
  <c r="I2172" i="6"/>
  <c r="I2173" i="6"/>
  <c r="I2174" i="6"/>
  <c r="I2175" i="6"/>
  <c r="I2176" i="6"/>
  <c r="I2177" i="6"/>
  <c r="I2178" i="6"/>
  <c r="I2179" i="6"/>
  <c r="I2180" i="6"/>
  <c r="I2181" i="6"/>
  <c r="I2182" i="6"/>
  <c r="I2183" i="6"/>
  <c r="I2184" i="6"/>
  <c r="I2185" i="6"/>
  <c r="I2186" i="6"/>
  <c r="I2187" i="6"/>
  <c r="I2188" i="6"/>
  <c r="I2189" i="6"/>
  <c r="I2190" i="6"/>
  <c r="I2191" i="6"/>
  <c r="I2192" i="6"/>
  <c r="I2193" i="6"/>
  <c r="I2194" i="6"/>
  <c r="I2195" i="6"/>
  <c r="I2196" i="6"/>
  <c r="I2197" i="6"/>
  <c r="I2198" i="6"/>
  <c r="I2199" i="6"/>
  <c r="I2200" i="6"/>
  <c r="I2201" i="6"/>
  <c r="I2202" i="6"/>
  <c r="I2203" i="6"/>
  <c r="I2204" i="6"/>
  <c r="I2205" i="6"/>
  <c r="I2206" i="6"/>
  <c r="I2207" i="6"/>
  <c r="I2208" i="6"/>
  <c r="I2209" i="6"/>
  <c r="I2210" i="6"/>
  <c r="I2211" i="6"/>
  <c r="I2212" i="6"/>
  <c r="I2213" i="6"/>
  <c r="I2214" i="6"/>
  <c r="I2215" i="6"/>
  <c r="I2216" i="6"/>
  <c r="I2217" i="6"/>
  <c r="I2218" i="6"/>
  <c r="I2219" i="6"/>
  <c r="I2220" i="6"/>
  <c r="I2221" i="6"/>
  <c r="I2222" i="6"/>
  <c r="I2223" i="6"/>
  <c r="I2224" i="6"/>
  <c r="I2225" i="6"/>
  <c r="I2226" i="6"/>
  <c r="I2227" i="6"/>
  <c r="I2228" i="6"/>
  <c r="I2229" i="6"/>
  <c r="I2230" i="6"/>
  <c r="I2231" i="6"/>
  <c r="I2232" i="6"/>
  <c r="I2233" i="6"/>
  <c r="I2234" i="6"/>
  <c r="I2235" i="6"/>
  <c r="I2236" i="6"/>
  <c r="I2237" i="6"/>
  <c r="I2238" i="6"/>
  <c r="I2239" i="6"/>
  <c r="I2240" i="6"/>
  <c r="I2241" i="6"/>
  <c r="I2242" i="6"/>
  <c r="I2243" i="6"/>
  <c r="I2244" i="6"/>
  <c r="I2245" i="6"/>
  <c r="I2246" i="6"/>
  <c r="I2247" i="6"/>
  <c r="I2248" i="6"/>
  <c r="I2249" i="6"/>
  <c r="I2250" i="6"/>
  <c r="I2251" i="6"/>
  <c r="I2252" i="6"/>
  <c r="I2253" i="6"/>
  <c r="I2254" i="6"/>
  <c r="I2255" i="6"/>
  <c r="I2256" i="6"/>
  <c r="I2257" i="6"/>
  <c r="I2258" i="6"/>
  <c r="I2259" i="6"/>
  <c r="I2260" i="6"/>
  <c r="I2261" i="6"/>
  <c r="I2262" i="6"/>
  <c r="I2263" i="6"/>
  <c r="I2264" i="6"/>
  <c r="I2265" i="6"/>
  <c r="I2266" i="6"/>
  <c r="I2267" i="6"/>
  <c r="I2268" i="6"/>
  <c r="I2269" i="6"/>
  <c r="I2270" i="6"/>
  <c r="I2271" i="6"/>
  <c r="I2272" i="6"/>
  <c r="I2273" i="6"/>
  <c r="I2274" i="6"/>
  <c r="I2275" i="6"/>
  <c r="I2276" i="6"/>
  <c r="I2277" i="6"/>
  <c r="I2278" i="6"/>
  <c r="I2279" i="6"/>
  <c r="I2280" i="6"/>
  <c r="I2281" i="6"/>
  <c r="I2282" i="6"/>
  <c r="I2283" i="6"/>
  <c r="I2284" i="6"/>
  <c r="I2285" i="6"/>
  <c r="I2286" i="6"/>
  <c r="I2287" i="6"/>
  <c r="I2288" i="6"/>
  <c r="I2289" i="6"/>
  <c r="I2290" i="6"/>
  <c r="I2291" i="6"/>
  <c r="I2292" i="6"/>
  <c r="I2293" i="6"/>
  <c r="I2294" i="6"/>
  <c r="I2295" i="6"/>
  <c r="I2296" i="6"/>
  <c r="I2297" i="6"/>
  <c r="I2298" i="6"/>
  <c r="I2299" i="6"/>
  <c r="I2300" i="6"/>
  <c r="I2301" i="6"/>
  <c r="I2302" i="6"/>
  <c r="I2303" i="6"/>
  <c r="I2304" i="6"/>
  <c r="I2305" i="6"/>
  <c r="I2306" i="6"/>
  <c r="I2307" i="6"/>
  <c r="I2308" i="6"/>
  <c r="I2309" i="6"/>
  <c r="I2310" i="6"/>
  <c r="I2311" i="6"/>
  <c r="I2312" i="6"/>
  <c r="I2313" i="6"/>
  <c r="I2314" i="6"/>
  <c r="I2315" i="6"/>
  <c r="I2316" i="6"/>
  <c r="I2317" i="6"/>
  <c r="I2318" i="6"/>
  <c r="I2319" i="6"/>
  <c r="I2320" i="6"/>
  <c r="I2321" i="6"/>
  <c r="I2322" i="6"/>
  <c r="I2323" i="6"/>
  <c r="I2324" i="6"/>
  <c r="I2325" i="6"/>
  <c r="I2326" i="6"/>
  <c r="I2327" i="6"/>
  <c r="I2328" i="6"/>
  <c r="I2329" i="6"/>
  <c r="I2330" i="6"/>
  <c r="I2331" i="6"/>
  <c r="I2332" i="6"/>
  <c r="I2333" i="6"/>
  <c r="I2334" i="6"/>
  <c r="I2335" i="6"/>
  <c r="I2336" i="6"/>
  <c r="I2337" i="6"/>
  <c r="I2338" i="6"/>
  <c r="I2339" i="6"/>
  <c r="I2340" i="6"/>
  <c r="I2341" i="6"/>
  <c r="I2342" i="6"/>
  <c r="I2343" i="6"/>
  <c r="I2344" i="6"/>
  <c r="I2345" i="6"/>
  <c r="I2346" i="6"/>
  <c r="I2347" i="6"/>
  <c r="I2348" i="6"/>
  <c r="I2349" i="6"/>
  <c r="I2350" i="6"/>
  <c r="I2351" i="6"/>
  <c r="I2352" i="6"/>
  <c r="I2353" i="6"/>
  <c r="I2354" i="6"/>
  <c r="I2355" i="6"/>
  <c r="I2356" i="6"/>
  <c r="I2357" i="6"/>
  <c r="I2358" i="6"/>
  <c r="I2359" i="6"/>
  <c r="I2360" i="6"/>
  <c r="I2361" i="6"/>
  <c r="I2362" i="6"/>
  <c r="I2363" i="6"/>
  <c r="I2364" i="6"/>
  <c r="I2365" i="6"/>
  <c r="I2366" i="6"/>
  <c r="I2367" i="6"/>
  <c r="I2368" i="6"/>
  <c r="I2369" i="6"/>
  <c r="I2370" i="6"/>
  <c r="I2371" i="6"/>
  <c r="I2372" i="6"/>
  <c r="I2373" i="6"/>
  <c r="I2374" i="6"/>
  <c r="I2375" i="6"/>
  <c r="I2376" i="6"/>
  <c r="I2377" i="6"/>
  <c r="I2378" i="6"/>
  <c r="I2379" i="6"/>
  <c r="I2380" i="6"/>
  <c r="I2381" i="6"/>
  <c r="I2382" i="6"/>
  <c r="I2383" i="6"/>
  <c r="I2384" i="6"/>
  <c r="I2385" i="6"/>
  <c r="I2386" i="6"/>
  <c r="I2387" i="6"/>
  <c r="I2388" i="6"/>
  <c r="I2389" i="6"/>
  <c r="I2390" i="6"/>
  <c r="I2391" i="6"/>
  <c r="I2392" i="6"/>
  <c r="I2393" i="6"/>
  <c r="I2394" i="6"/>
  <c r="I2395" i="6"/>
  <c r="I2396" i="6"/>
  <c r="I2397" i="6"/>
  <c r="I2398" i="6"/>
  <c r="I2399" i="6"/>
  <c r="I2400" i="6"/>
  <c r="I2401" i="6"/>
  <c r="I2402" i="6"/>
  <c r="I2403" i="6"/>
  <c r="I2404" i="6"/>
  <c r="I2405" i="6"/>
  <c r="I2406" i="6"/>
  <c r="I2407" i="6"/>
  <c r="I2408" i="6"/>
  <c r="I2409" i="6"/>
  <c r="I2410" i="6"/>
  <c r="I2411" i="6"/>
  <c r="I2412" i="6"/>
  <c r="I2413" i="6"/>
  <c r="I2414" i="6"/>
  <c r="I2415" i="6"/>
  <c r="I2416" i="6"/>
  <c r="I2417" i="6"/>
  <c r="I2418" i="6"/>
  <c r="I2419" i="6"/>
  <c r="I2420" i="6"/>
  <c r="I2421" i="6"/>
  <c r="I2422" i="6"/>
  <c r="I2423" i="6"/>
  <c r="I2424" i="6"/>
  <c r="I2425" i="6"/>
  <c r="I2426" i="6"/>
  <c r="I2427" i="6"/>
  <c r="I2428" i="6"/>
  <c r="I2429" i="6"/>
  <c r="I2430" i="6"/>
  <c r="I2431" i="6"/>
  <c r="I2432" i="6"/>
  <c r="I2433" i="6"/>
  <c r="I2434" i="6"/>
  <c r="I2435" i="6"/>
  <c r="I2436" i="6"/>
  <c r="I2437" i="6"/>
  <c r="I2438" i="6"/>
  <c r="I2439" i="6"/>
  <c r="I2440" i="6"/>
  <c r="I2441" i="6"/>
  <c r="I2442" i="6"/>
  <c r="I2443" i="6"/>
  <c r="I2444" i="6"/>
  <c r="I2445" i="6"/>
  <c r="I2446" i="6"/>
  <c r="I2447" i="6"/>
  <c r="I2448" i="6"/>
  <c r="I2449" i="6"/>
  <c r="I2450" i="6"/>
  <c r="I2451" i="6"/>
  <c r="I2452" i="6"/>
  <c r="I2453" i="6"/>
  <c r="I2454" i="6"/>
  <c r="I2455" i="6"/>
  <c r="I2456" i="6"/>
  <c r="I2457" i="6"/>
  <c r="I2458" i="6"/>
  <c r="I2459" i="6"/>
  <c r="I2460" i="6"/>
  <c r="I2461" i="6"/>
  <c r="I2462" i="6"/>
  <c r="I2463" i="6"/>
  <c r="I2464" i="6"/>
  <c r="I2465" i="6"/>
  <c r="I2466" i="6"/>
  <c r="I2467" i="6"/>
  <c r="I2468" i="6"/>
  <c r="I2469" i="6"/>
  <c r="I2470" i="6"/>
  <c r="I2471" i="6"/>
  <c r="I2472" i="6"/>
  <c r="I2473" i="6"/>
  <c r="I2474" i="6"/>
  <c r="I2475" i="6"/>
  <c r="I2476" i="6"/>
  <c r="I2477" i="6"/>
  <c r="I2478" i="6"/>
  <c r="I2479" i="6"/>
  <c r="I2480" i="6"/>
  <c r="I2481" i="6"/>
  <c r="I2482" i="6"/>
  <c r="I2483" i="6"/>
  <c r="I2484" i="6"/>
  <c r="I2485" i="6"/>
  <c r="I2486" i="6"/>
  <c r="I2487" i="6"/>
  <c r="I2488" i="6"/>
  <c r="I2489" i="6"/>
  <c r="I2490" i="6"/>
  <c r="I2491" i="6"/>
  <c r="I2492" i="6"/>
  <c r="I2493" i="6"/>
  <c r="I2494" i="6"/>
  <c r="I2495" i="6"/>
  <c r="I2496" i="6"/>
  <c r="I2497" i="6"/>
  <c r="I2498" i="6"/>
  <c r="I2499" i="6"/>
  <c r="I2500" i="6"/>
  <c r="I2501" i="6"/>
  <c r="I2502" i="6"/>
  <c r="I2503" i="6"/>
  <c r="I2504" i="6"/>
  <c r="I2505" i="6"/>
  <c r="I2506" i="6"/>
  <c r="I2507" i="6"/>
  <c r="I2508" i="6"/>
  <c r="I2509" i="6"/>
  <c r="I2510" i="6"/>
  <c r="I2511" i="6"/>
  <c r="I2512" i="6"/>
  <c r="I2513" i="6"/>
  <c r="I2514" i="6"/>
  <c r="I2515" i="6"/>
  <c r="I2516" i="6"/>
  <c r="I2517" i="6"/>
  <c r="I2518" i="6"/>
  <c r="I2519" i="6"/>
  <c r="I2520" i="6"/>
  <c r="I2521" i="6"/>
  <c r="I2522" i="6"/>
  <c r="I2523" i="6"/>
  <c r="I2524" i="6"/>
  <c r="I2525" i="6"/>
  <c r="I2526" i="6"/>
  <c r="I2527" i="6"/>
  <c r="I2528" i="6"/>
  <c r="I2529" i="6"/>
  <c r="I2530" i="6"/>
  <c r="I2531" i="6"/>
  <c r="I2532" i="6"/>
  <c r="I2533" i="6"/>
  <c r="I2534" i="6"/>
  <c r="I2535" i="6"/>
  <c r="I2536" i="6"/>
  <c r="I2537" i="6"/>
  <c r="I2538" i="6"/>
  <c r="I2539" i="6"/>
  <c r="I2540" i="6"/>
  <c r="I2541" i="6"/>
  <c r="I2542" i="6"/>
  <c r="I2543" i="6"/>
  <c r="I2544" i="6"/>
  <c r="I2545" i="6"/>
  <c r="I2546" i="6"/>
  <c r="I2547" i="6"/>
  <c r="I2548" i="6"/>
  <c r="I2549" i="6"/>
  <c r="I2550" i="6"/>
  <c r="I2551" i="6"/>
  <c r="I2552" i="6"/>
  <c r="I2553" i="6"/>
  <c r="I2554" i="6"/>
  <c r="I2555" i="6"/>
  <c r="I2556" i="6"/>
  <c r="I2557" i="6"/>
  <c r="I2558" i="6"/>
  <c r="I2559" i="6"/>
  <c r="I2560" i="6"/>
  <c r="I2561" i="6"/>
  <c r="I2562" i="6"/>
  <c r="I2563" i="6"/>
  <c r="I2564" i="6"/>
  <c r="I2565" i="6"/>
  <c r="I2566" i="6"/>
  <c r="I2567" i="6"/>
  <c r="I2568" i="6"/>
  <c r="I2569" i="6"/>
  <c r="I2570" i="6"/>
  <c r="I2571" i="6"/>
  <c r="I2572" i="6"/>
  <c r="I2573" i="6"/>
  <c r="I2574" i="6"/>
  <c r="I2575" i="6"/>
  <c r="I2576" i="6"/>
  <c r="I2577" i="6"/>
  <c r="I2578" i="6"/>
  <c r="I2579" i="6"/>
  <c r="I2580" i="6"/>
  <c r="I2581" i="6"/>
  <c r="I2582" i="6"/>
  <c r="I2583" i="6"/>
  <c r="I2584" i="6"/>
  <c r="I2585" i="6"/>
  <c r="I2586" i="6"/>
  <c r="I2587" i="6"/>
  <c r="I2588" i="6"/>
  <c r="I2589" i="6"/>
  <c r="I2590" i="6"/>
  <c r="I2591" i="6"/>
  <c r="I2592" i="6"/>
  <c r="I2593" i="6"/>
  <c r="I2594" i="6"/>
  <c r="I2595" i="6"/>
  <c r="I2596" i="6"/>
  <c r="I2597" i="6"/>
  <c r="I2598" i="6"/>
  <c r="I2599" i="6"/>
  <c r="I2600" i="6"/>
  <c r="I2601" i="6"/>
  <c r="I2602" i="6"/>
  <c r="I2603" i="6"/>
  <c r="I2604" i="6"/>
  <c r="I2605" i="6"/>
  <c r="I2606" i="6"/>
  <c r="I2607" i="6"/>
  <c r="I2608" i="6"/>
  <c r="I2609" i="6"/>
  <c r="I2610" i="6"/>
  <c r="I2611" i="6"/>
  <c r="I2612" i="6"/>
  <c r="I2613" i="6"/>
  <c r="I2614" i="6"/>
  <c r="I2615" i="6"/>
  <c r="I2616" i="6"/>
  <c r="I2617" i="6"/>
  <c r="I2618" i="6"/>
  <c r="I2619" i="6"/>
  <c r="I2620" i="6"/>
  <c r="I2621" i="6"/>
  <c r="I2622" i="6"/>
  <c r="I2623" i="6"/>
  <c r="I2624" i="6"/>
  <c r="I2625" i="6"/>
  <c r="I2626" i="6"/>
  <c r="I2627" i="6"/>
  <c r="I2628" i="6"/>
  <c r="I2629" i="6"/>
  <c r="I2630" i="6"/>
  <c r="I2631" i="6"/>
  <c r="I2632" i="6"/>
  <c r="I2633" i="6"/>
  <c r="I2634" i="6"/>
  <c r="I2635" i="6"/>
  <c r="I2636" i="6"/>
  <c r="I2637" i="6"/>
  <c r="I2638" i="6"/>
  <c r="I2639" i="6"/>
  <c r="I2640" i="6"/>
  <c r="I2641" i="6"/>
  <c r="I2642" i="6"/>
  <c r="I2643" i="6"/>
  <c r="I2644" i="6"/>
  <c r="I2645" i="6"/>
  <c r="I2646" i="6"/>
  <c r="I2647" i="6"/>
  <c r="I2648" i="6"/>
  <c r="I2649" i="6"/>
  <c r="I2650" i="6"/>
  <c r="I2651" i="6"/>
  <c r="I2652" i="6"/>
  <c r="I2653" i="6"/>
  <c r="I2654" i="6"/>
  <c r="I2655" i="6"/>
  <c r="I2656" i="6"/>
  <c r="I2657" i="6"/>
  <c r="I2658" i="6"/>
  <c r="I2659" i="6"/>
  <c r="I2660" i="6"/>
  <c r="I2661" i="6"/>
  <c r="I2662" i="6"/>
  <c r="I2663" i="6"/>
  <c r="I2664" i="6"/>
  <c r="I2665" i="6"/>
  <c r="I2666" i="6"/>
  <c r="I2667" i="6"/>
  <c r="I2668" i="6"/>
  <c r="I2669" i="6"/>
  <c r="I2670" i="6"/>
  <c r="I2671" i="6"/>
  <c r="I2672" i="6"/>
  <c r="I2673" i="6"/>
  <c r="I2674" i="6"/>
  <c r="I2675" i="6"/>
  <c r="I2676" i="6"/>
  <c r="I2677" i="6"/>
  <c r="I2678" i="6"/>
  <c r="I2679" i="6"/>
  <c r="I2680" i="6"/>
  <c r="I2681" i="6"/>
  <c r="I2682" i="6"/>
  <c r="I2683" i="6"/>
  <c r="I2684" i="6"/>
  <c r="I2685" i="6"/>
  <c r="I2686" i="6"/>
  <c r="I2687" i="6"/>
  <c r="I2688" i="6"/>
  <c r="I2689" i="6"/>
  <c r="I2690" i="6"/>
  <c r="I2691" i="6"/>
  <c r="I2692" i="6"/>
  <c r="I2693" i="6"/>
  <c r="I2694" i="6"/>
  <c r="I2695" i="6"/>
  <c r="I2696" i="6"/>
  <c r="I2697" i="6"/>
  <c r="I2698" i="6"/>
  <c r="I2699" i="6"/>
  <c r="I2700" i="6"/>
  <c r="I2701" i="6"/>
  <c r="I2702" i="6"/>
  <c r="I2703" i="6"/>
  <c r="I2704" i="6"/>
  <c r="I2705" i="6"/>
  <c r="I2706" i="6"/>
  <c r="I2707" i="6"/>
  <c r="I2708" i="6"/>
  <c r="I2709" i="6"/>
  <c r="I2710" i="6"/>
  <c r="I2711" i="6"/>
  <c r="I2712" i="6"/>
  <c r="I2713" i="6"/>
  <c r="I2714" i="6"/>
  <c r="I2715" i="6"/>
  <c r="I2716" i="6"/>
  <c r="I2717" i="6"/>
  <c r="I2718" i="6"/>
  <c r="I2719" i="6"/>
  <c r="I2720" i="6"/>
  <c r="I2721" i="6"/>
  <c r="I2722" i="6"/>
  <c r="I2723" i="6"/>
  <c r="I2724" i="6"/>
  <c r="I2725" i="6"/>
  <c r="I2726" i="6"/>
  <c r="I2727" i="6"/>
  <c r="I2728" i="6"/>
  <c r="I2729" i="6"/>
  <c r="I2730" i="6"/>
  <c r="I2731" i="6"/>
  <c r="I2732" i="6"/>
  <c r="I2733" i="6"/>
  <c r="I2734" i="6"/>
  <c r="I2735" i="6"/>
  <c r="I2736" i="6"/>
  <c r="I2737" i="6"/>
  <c r="I2738" i="6"/>
  <c r="I2739" i="6"/>
  <c r="I2740" i="6"/>
  <c r="I2741" i="6"/>
  <c r="I2742" i="6"/>
  <c r="I2743" i="6"/>
  <c r="I2744" i="6"/>
  <c r="I2745" i="6"/>
  <c r="I2746" i="6"/>
  <c r="I2747" i="6"/>
  <c r="I2748" i="6"/>
  <c r="I2749" i="6"/>
  <c r="I2750" i="6"/>
  <c r="I2751" i="6"/>
  <c r="I2752" i="6"/>
  <c r="I2753" i="6"/>
  <c r="I2754" i="6"/>
  <c r="I2755" i="6"/>
  <c r="I2756" i="6"/>
  <c r="I2757" i="6"/>
  <c r="I2758" i="6"/>
  <c r="I2759" i="6"/>
  <c r="I2760" i="6"/>
  <c r="I2761" i="6"/>
  <c r="I2762" i="6"/>
  <c r="I2763" i="6"/>
  <c r="I2764" i="6"/>
  <c r="I2765" i="6"/>
  <c r="I2766" i="6"/>
  <c r="I2767" i="6"/>
  <c r="I2768" i="6"/>
  <c r="I2769" i="6"/>
  <c r="I2770" i="6"/>
  <c r="I2771" i="6"/>
  <c r="I2772" i="6"/>
  <c r="I2773" i="6"/>
  <c r="I2774" i="6"/>
  <c r="I2775" i="6"/>
  <c r="I2776" i="6"/>
  <c r="I2777" i="6"/>
  <c r="I2778" i="6"/>
  <c r="I2779" i="6"/>
  <c r="I2780" i="6"/>
  <c r="I2781" i="6"/>
  <c r="I2782" i="6"/>
  <c r="I2783" i="6"/>
  <c r="I2784" i="6"/>
  <c r="I2785" i="6"/>
  <c r="I2786" i="6"/>
  <c r="I2787" i="6"/>
  <c r="I2788" i="6"/>
  <c r="I2789" i="6"/>
  <c r="I2790" i="6"/>
  <c r="I2791" i="6"/>
  <c r="I2792" i="6"/>
  <c r="I2793" i="6"/>
  <c r="I2794" i="6"/>
  <c r="I2795" i="6"/>
  <c r="I2796" i="6"/>
  <c r="I2797" i="6"/>
  <c r="I2798" i="6"/>
  <c r="I2799" i="6"/>
  <c r="I2800" i="6"/>
  <c r="I2801" i="6"/>
  <c r="I2802" i="6"/>
  <c r="I2803" i="6"/>
  <c r="I2804" i="6"/>
  <c r="I2805" i="6"/>
  <c r="I2806" i="6"/>
  <c r="I2807" i="6"/>
  <c r="I2808" i="6"/>
  <c r="I2809" i="6"/>
  <c r="I2810" i="6"/>
  <c r="I2811" i="6"/>
  <c r="I2812" i="6"/>
  <c r="I2813" i="6"/>
  <c r="I2814" i="6"/>
  <c r="I2815" i="6"/>
  <c r="I2816" i="6"/>
  <c r="I2817" i="6"/>
  <c r="I2818" i="6"/>
  <c r="I2819" i="6"/>
  <c r="I2820" i="6"/>
  <c r="I2821" i="6"/>
  <c r="I2822" i="6"/>
  <c r="I2823" i="6"/>
  <c r="I2824" i="6"/>
  <c r="I2825" i="6"/>
  <c r="I2826" i="6"/>
  <c r="I2827" i="6"/>
  <c r="I2828" i="6"/>
  <c r="I2829" i="6"/>
  <c r="I2830" i="6"/>
  <c r="I2831" i="6"/>
  <c r="I2832" i="6"/>
  <c r="I2833" i="6"/>
  <c r="I2834" i="6"/>
  <c r="I2835" i="6"/>
  <c r="I2836" i="6"/>
  <c r="I2837" i="6"/>
  <c r="I2838" i="6"/>
  <c r="I2839" i="6"/>
  <c r="I2840" i="6"/>
  <c r="I2841" i="6"/>
  <c r="I2842" i="6"/>
  <c r="I2843" i="6"/>
  <c r="I2844" i="6"/>
  <c r="I2845" i="6"/>
  <c r="I2846" i="6"/>
  <c r="I2847" i="6"/>
  <c r="I2848" i="6"/>
  <c r="I2849" i="6"/>
  <c r="I2850" i="6"/>
  <c r="I2851" i="6"/>
  <c r="I2852" i="6"/>
  <c r="I2853" i="6"/>
  <c r="I2854" i="6"/>
  <c r="I2855" i="6"/>
  <c r="I2856" i="6"/>
  <c r="I2857" i="6"/>
  <c r="I2858" i="6"/>
  <c r="I2859" i="6"/>
  <c r="I2860" i="6"/>
  <c r="I2861" i="6"/>
  <c r="I2862" i="6"/>
  <c r="I2863" i="6"/>
  <c r="I2864" i="6"/>
  <c r="I2865" i="6"/>
  <c r="I2866" i="6"/>
  <c r="I2867" i="6"/>
  <c r="I2868" i="6"/>
  <c r="I2869" i="6"/>
  <c r="I2870" i="6"/>
  <c r="I2871" i="6"/>
  <c r="I2872" i="6"/>
  <c r="I2873" i="6"/>
  <c r="I2874" i="6"/>
  <c r="I2875" i="6"/>
  <c r="I2876" i="6"/>
  <c r="I2877" i="6"/>
  <c r="I2878" i="6"/>
  <c r="I2879" i="6"/>
  <c r="I2880" i="6"/>
  <c r="I2881" i="6"/>
  <c r="I2882" i="6"/>
  <c r="I2883" i="6"/>
  <c r="I2884" i="6"/>
  <c r="I2885" i="6"/>
  <c r="I2886" i="6"/>
  <c r="I2887" i="6"/>
  <c r="I2888" i="6"/>
  <c r="I2889" i="6"/>
  <c r="I2890" i="6"/>
  <c r="I2891" i="6"/>
  <c r="I2892" i="6"/>
  <c r="I2893" i="6"/>
  <c r="I2894" i="6"/>
  <c r="I2895" i="6"/>
  <c r="I2896" i="6"/>
  <c r="I2897" i="6"/>
  <c r="I2898" i="6"/>
  <c r="I2899" i="6"/>
  <c r="I2900" i="6"/>
  <c r="I2901" i="6"/>
  <c r="I2902" i="6"/>
  <c r="I2903" i="6"/>
  <c r="I2904" i="6"/>
  <c r="I2905" i="6"/>
  <c r="I2906" i="6"/>
  <c r="I2907" i="6"/>
  <c r="I2908" i="6"/>
  <c r="I2909" i="6"/>
  <c r="I2910" i="6"/>
  <c r="I2911" i="6"/>
  <c r="I2912" i="6"/>
  <c r="I2913" i="6"/>
  <c r="I2914" i="6"/>
  <c r="I2915" i="6"/>
  <c r="I2916" i="6"/>
  <c r="I2917" i="6"/>
  <c r="I2918" i="6"/>
  <c r="I2919" i="6"/>
  <c r="I2920" i="6"/>
  <c r="I2921" i="6"/>
  <c r="I2922" i="6"/>
  <c r="I2923" i="6"/>
  <c r="I2924" i="6"/>
  <c r="I2925" i="6"/>
  <c r="I2926" i="6"/>
  <c r="I2927" i="6"/>
  <c r="I2928" i="6"/>
  <c r="I2929" i="6"/>
  <c r="I2930" i="6"/>
  <c r="I2931" i="6"/>
  <c r="I2932" i="6"/>
  <c r="I2933" i="6"/>
  <c r="I2934" i="6"/>
  <c r="I2935" i="6"/>
  <c r="I2936" i="6"/>
  <c r="I2937" i="6"/>
  <c r="I2938" i="6"/>
  <c r="I2939" i="6"/>
  <c r="I2940" i="6"/>
  <c r="I2941" i="6"/>
  <c r="I2942" i="6"/>
  <c r="I2943" i="6"/>
  <c r="I2944" i="6"/>
  <c r="I2945" i="6"/>
  <c r="I2946" i="6"/>
  <c r="I2947" i="6"/>
  <c r="I2948" i="6"/>
  <c r="I2949" i="6"/>
  <c r="I2950" i="6"/>
  <c r="I2951" i="6"/>
  <c r="I2952" i="6"/>
  <c r="I2953" i="6"/>
  <c r="I2954" i="6"/>
  <c r="I2955" i="6"/>
  <c r="I2956" i="6"/>
  <c r="I2957" i="6"/>
  <c r="I2958" i="6"/>
  <c r="I2959" i="6"/>
  <c r="I2960" i="6"/>
  <c r="I2961" i="6"/>
  <c r="I2962" i="6"/>
  <c r="I2963" i="6"/>
  <c r="I2964" i="6"/>
  <c r="I2965" i="6"/>
  <c r="I2966" i="6"/>
  <c r="I2967" i="6"/>
  <c r="I2968" i="6"/>
  <c r="I2969" i="6"/>
  <c r="I2970" i="6"/>
  <c r="I2971" i="6"/>
  <c r="I2972" i="6"/>
  <c r="I2973" i="6"/>
  <c r="I2974" i="6"/>
  <c r="I2975" i="6"/>
  <c r="I2976" i="6"/>
  <c r="I2977" i="6"/>
  <c r="I2978" i="6"/>
  <c r="I2979" i="6"/>
  <c r="I2980" i="6"/>
  <c r="I2981" i="6"/>
  <c r="I2982" i="6"/>
  <c r="I2983" i="6"/>
  <c r="I2984" i="6"/>
  <c r="I2985" i="6"/>
  <c r="I2986" i="6"/>
  <c r="I2987" i="6"/>
  <c r="I2988" i="6"/>
  <c r="I2989" i="6"/>
  <c r="I2990" i="6"/>
  <c r="I2991" i="6"/>
  <c r="I2992" i="6"/>
  <c r="I2993" i="6"/>
  <c r="I2994" i="6"/>
  <c r="I2995" i="6"/>
  <c r="I2996" i="6"/>
  <c r="I2997" i="6"/>
  <c r="I2998" i="6"/>
  <c r="I2999" i="6"/>
  <c r="I3000" i="6"/>
  <c r="I3001" i="6"/>
  <c r="I3002" i="6"/>
  <c r="I3003" i="6"/>
  <c r="I5" i="6"/>
  <c r="B14" i="4"/>
  <c r="C3" i="11"/>
  <c r="B3" i="11"/>
  <c r="B24" i="11" s="1"/>
  <c r="D15" i="7"/>
  <c r="D16" i="7"/>
  <c r="D17" i="7"/>
  <c r="D18" i="7"/>
  <c r="D19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N24" i="9"/>
  <c r="M24" i="9"/>
  <c r="L24" i="9"/>
  <c r="K24" i="9"/>
  <c r="J24" i="9"/>
  <c r="I24" i="9"/>
  <c r="H24" i="9"/>
  <c r="G24" i="9"/>
  <c r="F24" i="9"/>
  <c r="E24" i="9"/>
  <c r="D24" i="9"/>
  <c r="C24" i="9"/>
  <c r="J27" i="4"/>
  <c r="L27" i="4" s="1"/>
  <c r="M27" i="4" s="1"/>
  <c r="C14" i="9"/>
  <c r="C2" i="9" s="1"/>
  <c r="C3" i="9" s="1"/>
  <c r="J15" i="4"/>
  <c r="J10" i="4"/>
  <c r="B15" i="4"/>
  <c r="B10" i="4"/>
  <c r="C4" i="9"/>
  <c r="J37" i="4"/>
  <c r="K37" i="4" s="1"/>
  <c r="J38" i="4"/>
  <c r="K38" i="4" s="1"/>
  <c r="J39" i="4"/>
  <c r="L39" i="4" s="1"/>
  <c r="M39" i="4" s="1"/>
  <c r="N39" i="4" s="1"/>
  <c r="O39" i="4" s="1"/>
  <c r="P39" i="4" s="1"/>
  <c r="Q39" i="4" s="1"/>
  <c r="R39" i="4" s="1"/>
  <c r="S39" i="4" s="1"/>
  <c r="T39" i="4" s="1"/>
  <c r="U39" i="4" s="1"/>
  <c r="V39" i="4" s="1"/>
  <c r="W39" i="4" s="1"/>
  <c r="J40" i="4"/>
  <c r="K40" i="4" s="1"/>
  <c r="C48" i="9" l="1"/>
  <c r="P48" i="9" s="1"/>
  <c r="C44" i="9"/>
  <c r="X21" i="4"/>
  <c r="C19" i="9" s="1"/>
  <c r="D14" i="9"/>
  <c r="E14" i="9" s="1"/>
  <c r="F14" i="9" s="1"/>
  <c r="G14" i="9" s="1"/>
  <c r="H14" i="9" s="1"/>
  <c r="I14" i="9" s="1"/>
  <c r="J14" i="9" s="1"/>
  <c r="K14" i="9" s="1"/>
  <c r="L14" i="9" s="1"/>
  <c r="M14" i="9" s="1"/>
  <c r="N14" i="9" s="1"/>
  <c r="K2770" i="6"/>
  <c r="L2770" i="6" s="1"/>
  <c r="K1711" i="6"/>
  <c r="L1711" i="6" s="1"/>
  <c r="K2578" i="6"/>
  <c r="L2578" i="6" s="1"/>
  <c r="K2540" i="6"/>
  <c r="L2540" i="6" s="1"/>
  <c r="K2398" i="6"/>
  <c r="L2398" i="6" s="1"/>
  <c r="K1834" i="6"/>
  <c r="L1834" i="6" s="1"/>
  <c r="K5" i="6"/>
  <c r="L5" i="6" s="1"/>
  <c r="L54" i="4"/>
  <c r="K54" i="4"/>
  <c r="L55" i="4"/>
  <c r="K55" i="4"/>
  <c r="L56" i="4"/>
  <c r="K56" i="4"/>
  <c r="L57" i="4"/>
  <c r="K57" i="4"/>
  <c r="L58" i="4"/>
  <c r="K58" i="4"/>
  <c r="L59" i="4"/>
  <c r="K59" i="4"/>
  <c r="C12" i="11"/>
  <c r="C6" i="11"/>
  <c r="C17" i="11"/>
  <c r="C24" i="11"/>
  <c r="D24" i="11" s="1"/>
  <c r="C18" i="11"/>
  <c r="C21" i="11"/>
  <c r="C22" i="11"/>
  <c r="B14" i="11"/>
  <c r="C14" i="11"/>
  <c r="B12" i="11"/>
  <c r="B23" i="11"/>
  <c r="C23" i="11"/>
  <c r="B16" i="11"/>
  <c r="C25" i="11"/>
  <c r="C19" i="11"/>
  <c r="C15" i="11"/>
  <c r="B25" i="11"/>
  <c r="C16" i="11"/>
  <c r="C7" i="11"/>
  <c r="B20" i="11"/>
  <c r="C8" i="11"/>
  <c r="C20" i="11"/>
  <c r="B15" i="11"/>
  <c r="B6" i="11"/>
  <c r="B19" i="11"/>
  <c r="K2472" i="6"/>
  <c r="L2472" i="6" s="1"/>
  <c r="K2744" i="6"/>
  <c r="L2744" i="6" s="1"/>
  <c r="K2652" i="6"/>
  <c r="L2652" i="6" s="1"/>
  <c r="K2796" i="6"/>
  <c r="L2796" i="6" s="1"/>
  <c r="K2849" i="6"/>
  <c r="L2849" i="6" s="1"/>
  <c r="K2793" i="6"/>
  <c r="L2793" i="6" s="1"/>
  <c r="K2637" i="6"/>
  <c r="L2637" i="6" s="1"/>
  <c r="K1914" i="6"/>
  <c r="L1914" i="6" s="1"/>
  <c r="K2837" i="6"/>
  <c r="L2837" i="6" s="1"/>
  <c r="K2747" i="6"/>
  <c r="L2747" i="6" s="1"/>
  <c r="K2332" i="6"/>
  <c r="L2332" i="6" s="1"/>
  <c r="K1580" i="6"/>
  <c r="L1580" i="6" s="1"/>
  <c r="K2814" i="6"/>
  <c r="L2814" i="6" s="1"/>
  <c r="K2712" i="6"/>
  <c r="L2712" i="6" s="1"/>
  <c r="K2600" i="6"/>
  <c r="L2600" i="6" s="1"/>
  <c r="K2555" i="6"/>
  <c r="L2555" i="6" s="1"/>
  <c r="K2999" i="6"/>
  <c r="L2999" i="6" s="1"/>
  <c r="K2801" i="6"/>
  <c r="L2801" i="6" s="1"/>
  <c r="K2745" i="6"/>
  <c r="L2745" i="6" s="1"/>
  <c r="K2496" i="6"/>
  <c r="L2496" i="6" s="1"/>
  <c r="K2425" i="6"/>
  <c r="L2425" i="6" s="1"/>
  <c r="K2975" i="6"/>
  <c r="L2975" i="6" s="1"/>
  <c r="K2939" i="6"/>
  <c r="L2939" i="6" s="1"/>
  <c r="K2903" i="6"/>
  <c r="L2903" i="6" s="1"/>
  <c r="K2856" i="6"/>
  <c r="L2856" i="6" s="1"/>
  <c r="K2778" i="6"/>
  <c r="L2778" i="6" s="1"/>
  <c r="K2610" i="6"/>
  <c r="L2610" i="6" s="1"/>
  <c r="K2541" i="6"/>
  <c r="L2541" i="6" s="1"/>
  <c r="K2222" i="6"/>
  <c r="L2222" i="6" s="1"/>
  <c r="K2855" i="6"/>
  <c r="L2855" i="6" s="1"/>
  <c r="K2721" i="6"/>
  <c r="L2721" i="6" s="1"/>
  <c r="K2517" i="6"/>
  <c r="L2517" i="6" s="1"/>
  <c r="K1803" i="6"/>
  <c r="L1803" i="6" s="1"/>
  <c r="K2843" i="6"/>
  <c r="L2843" i="6" s="1"/>
  <c r="K2765" i="6"/>
  <c r="L2765" i="6" s="1"/>
  <c r="K2586" i="6"/>
  <c r="L2586" i="6" s="1"/>
  <c r="K1802" i="6"/>
  <c r="L1802" i="6" s="1"/>
  <c r="K2842" i="6"/>
  <c r="L2842" i="6" s="1"/>
  <c r="K2742" i="6"/>
  <c r="L2742" i="6" s="1"/>
  <c r="K2675" i="6"/>
  <c r="L2675" i="6" s="1"/>
  <c r="K2631" i="6"/>
  <c r="L2631" i="6" s="1"/>
  <c r="K2574" i="6"/>
  <c r="L2574" i="6" s="1"/>
  <c r="K2994" i="6"/>
  <c r="L2994" i="6" s="1"/>
  <c r="K2819" i="6"/>
  <c r="L2819" i="6" s="1"/>
  <c r="K2729" i="6"/>
  <c r="L2729" i="6" s="1"/>
  <c r="K2718" i="6"/>
  <c r="L2718" i="6" s="1"/>
  <c r="K2685" i="6"/>
  <c r="L2685" i="6" s="1"/>
  <c r="K2526" i="6"/>
  <c r="L2526" i="6" s="1"/>
  <c r="K2871" i="6"/>
  <c r="L2871" i="6" s="1"/>
  <c r="K2829" i="6"/>
  <c r="L2829" i="6" s="1"/>
  <c r="K2784" i="6"/>
  <c r="L2784" i="6" s="1"/>
  <c r="K2751" i="6"/>
  <c r="L2751" i="6" s="1"/>
  <c r="K2525" i="6"/>
  <c r="L2525" i="6" s="1"/>
  <c r="K2502" i="6"/>
  <c r="L2502" i="6" s="1"/>
  <c r="K2431" i="6"/>
  <c r="L2431" i="6" s="1"/>
  <c r="K2241" i="6"/>
  <c r="L2241" i="6" s="1"/>
  <c r="K1953" i="6"/>
  <c r="L1953" i="6" s="1"/>
  <c r="K2580" i="6"/>
  <c r="L2580" i="6" s="1"/>
  <c r="K2613" i="6"/>
  <c r="L2613" i="6" s="1"/>
  <c r="K2646" i="6"/>
  <c r="L2646" i="6" s="1"/>
  <c r="K2689" i="6"/>
  <c r="L2689" i="6" s="1"/>
  <c r="K2987" i="6"/>
  <c r="L2987" i="6" s="1"/>
  <c r="K2951" i="6"/>
  <c r="L2951" i="6" s="1"/>
  <c r="K2915" i="6"/>
  <c r="L2915" i="6" s="1"/>
  <c r="K2879" i="6"/>
  <c r="L2879" i="6" s="1"/>
  <c r="K2644" i="6"/>
  <c r="L2644" i="6" s="1"/>
  <c r="K2811" i="6"/>
  <c r="L2811" i="6" s="1"/>
  <c r="K2676" i="6"/>
  <c r="L2676" i="6" s="1"/>
  <c r="K1579" i="6"/>
  <c r="L1579" i="6" s="1"/>
  <c r="K2993" i="6"/>
  <c r="L2993" i="6" s="1"/>
  <c r="K2981" i="6"/>
  <c r="L2981" i="6" s="1"/>
  <c r="K2969" i="6"/>
  <c r="L2969" i="6" s="1"/>
  <c r="K2957" i="6"/>
  <c r="L2957" i="6" s="1"/>
  <c r="K2945" i="6"/>
  <c r="L2945" i="6" s="1"/>
  <c r="K2933" i="6"/>
  <c r="L2933" i="6" s="1"/>
  <c r="K2921" i="6"/>
  <c r="L2921" i="6" s="1"/>
  <c r="K2909" i="6"/>
  <c r="L2909" i="6" s="1"/>
  <c r="K2897" i="6"/>
  <c r="L2897" i="6" s="1"/>
  <c r="K2885" i="6"/>
  <c r="L2885" i="6" s="1"/>
  <c r="K2873" i="6"/>
  <c r="L2873" i="6" s="1"/>
  <c r="K2862" i="6"/>
  <c r="L2862" i="6" s="1"/>
  <c r="K2817" i="6"/>
  <c r="L2817" i="6" s="1"/>
  <c r="K2783" i="6"/>
  <c r="L2783" i="6" s="1"/>
  <c r="K2739" i="6"/>
  <c r="L2739" i="6" s="1"/>
  <c r="K2593" i="6"/>
  <c r="L2593" i="6" s="1"/>
  <c r="K2571" i="6"/>
  <c r="L2571" i="6" s="1"/>
  <c r="K2442" i="6"/>
  <c r="L2442" i="6" s="1"/>
  <c r="K2299" i="6"/>
  <c r="L2299" i="6" s="1"/>
  <c r="K2464" i="6"/>
  <c r="L2464" i="6" s="1"/>
  <c r="K1903" i="6"/>
  <c r="L1903" i="6" s="1"/>
  <c r="K2724" i="6"/>
  <c r="L2724" i="6" s="1"/>
  <c r="K2509" i="6"/>
  <c r="L2509" i="6" s="1"/>
  <c r="K2847" i="6"/>
  <c r="L2847" i="6" s="1"/>
  <c r="K2757" i="6"/>
  <c r="L2757" i="6" s="1"/>
  <c r="K1734" i="6"/>
  <c r="L1734" i="6" s="1"/>
  <c r="K2868" i="6"/>
  <c r="L2868" i="6" s="1"/>
  <c r="K2790" i="6"/>
  <c r="L2790" i="6" s="1"/>
  <c r="K2711" i="6"/>
  <c r="L2711" i="6" s="1"/>
  <c r="K2963" i="6"/>
  <c r="L2963" i="6" s="1"/>
  <c r="K2927" i="6"/>
  <c r="L2927" i="6" s="1"/>
  <c r="K2891" i="6"/>
  <c r="L2891" i="6" s="1"/>
  <c r="K2823" i="6"/>
  <c r="L2823" i="6" s="1"/>
  <c r="K2565" i="6"/>
  <c r="L2565" i="6" s="1"/>
  <c r="K2365" i="6"/>
  <c r="L2365" i="6" s="1"/>
  <c r="K1875" i="6"/>
  <c r="L1875" i="6" s="1"/>
  <c r="K2886" i="6"/>
  <c r="L2886" i="6" s="1"/>
  <c r="K2777" i="6"/>
  <c r="L2777" i="6" s="1"/>
  <c r="K2709" i="6"/>
  <c r="L2709" i="6" s="1"/>
  <c r="K2482" i="6"/>
  <c r="L2482" i="6" s="1"/>
  <c r="K1360" i="6"/>
  <c r="L1360" i="6" s="1"/>
  <c r="K2832" i="6"/>
  <c r="L2832" i="6" s="1"/>
  <c r="K2697" i="6"/>
  <c r="L2697" i="6" s="1"/>
  <c r="K2865" i="6"/>
  <c r="L2865" i="6" s="1"/>
  <c r="K2775" i="6"/>
  <c r="L2775" i="6" s="1"/>
  <c r="K2696" i="6"/>
  <c r="L2696" i="6" s="1"/>
  <c r="K1813" i="6"/>
  <c r="L1813" i="6" s="1"/>
  <c r="K2850" i="6"/>
  <c r="L2850" i="6" s="1"/>
  <c r="K2816" i="6"/>
  <c r="L2816" i="6" s="1"/>
  <c r="K2771" i="6"/>
  <c r="L2771" i="6" s="1"/>
  <c r="K2760" i="6"/>
  <c r="L2760" i="6" s="1"/>
  <c r="K2703" i="6"/>
  <c r="L2703" i="6" s="1"/>
  <c r="K2682" i="6"/>
  <c r="L2682" i="6" s="1"/>
  <c r="K2659" i="6"/>
  <c r="L2659" i="6" s="1"/>
  <c r="K2982" i="6"/>
  <c r="L2982" i="6" s="1"/>
  <c r="K2964" i="6"/>
  <c r="L2964" i="6" s="1"/>
  <c r="K2928" i="6"/>
  <c r="L2928" i="6" s="1"/>
  <c r="K2910" i="6"/>
  <c r="L2910" i="6" s="1"/>
  <c r="K2880" i="6"/>
  <c r="L2880" i="6" s="1"/>
  <c r="K2835" i="6"/>
  <c r="L2835" i="6" s="1"/>
  <c r="K2802" i="6"/>
  <c r="L2802" i="6" s="1"/>
  <c r="K2763" i="6"/>
  <c r="L2763" i="6" s="1"/>
  <c r="K2750" i="6"/>
  <c r="L2750" i="6" s="1"/>
  <c r="K2710" i="6"/>
  <c r="L2710" i="6" s="1"/>
  <c r="K2666" i="6"/>
  <c r="L2666" i="6" s="1"/>
  <c r="K2629" i="6"/>
  <c r="L2629" i="6" s="1"/>
  <c r="K2607" i="6"/>
  <c r="L2607" i="6" s="1"/>
  <c r="K2585" i="6"/>
  <c r="L2585" i="6" s="1"/>
  <c r="K2570" i="6"/>
  <c r="L2570" i="6" s="1"/>
  <c r="K2554" i="6"/>
  <c r="L2554" i="6" s="1"/>
  <c r="K2547" i="6"/>
  <c r="L2547" i="6" s="1"/>
  <c r="K2524" i="6"/>
  <c r="L2524" i="6" s="1"/>
  <c r="K2501" i="6"/>
  <c r="L2501" i="6" s="1"/>
  <c r="K2481" i="6"/>
  <c r="L2481" i="6" s="1"/>
  <c r="K2353" i="6"/>
  <c r="L2353" i="6" s="1"/>
  <c r="K2320" i="6"/>
  <c r="L2320" i="6" s="1"/>
  <c r="K2232" i="6"/>
  <c r="L2232" i="6" s="1"/>
  <c r="K2163" i="6"/>
  <c r="L2163" i="6" s="1"/>
  <c r="K2005" i="6"/>
  <c r="L2005" i="6" s="1"/>
  <c r="K1993" i="6"/>
  <c r="L1993" i="6" s="1"/>
  <c r="K1822" i="6"/>
  <c r="L1822" i="6" s="1"/>
  <c r="K1744" i="6"/>
  <c r="L1744" i="6" s="1"/>
  <c r="K1560" i="6"/>
  <c r="L1560" i="6" s="1"/>
  <c r="K1548" i="6"/>
  <c r="L1548" i="6" s="1"/>
  <c r="K2867" i="6"/>
  <c r="L2867" i="6" s="1"/>
  <c r="K2854" i="6"/>
  <c r="L2854" i="6" s="1"/>
  <c r="K2841" i="6"/>
  <c r="L2841" i="6" s="1"/>
  <c r="K2828" i="6"/>
  <c r="L2828" i="6" s="1"/>
  <c r="K2808" i="6"/>
  <c r="L2808" i="6" s="1"/>
  <c r="K2795" i="6"/>
  <c r="L2795" i="6" s="1"/>
  <c r="K2782" i="6"/>
  <c r="L2782" i="6" s="1"/>
  <c r="K2769" i="6"/>
  <c r="L2769" i="6" s="1"/>
  <c r="K2756" i="6"/>
  <c r="L2756" i="6" s="1"/>
  <c r="K2736" i="6"/>
  <c r="L2736" i="6" s="1"/>
  <c r="K2723" i="6"/>
  <c r="L2723" i="6" s="1"/>
  <c r="K2702" i="6"/>
  <c r="L2702" i="6" s="1"/>
  <c r="K2695" i="6"/>
  <c r="L2695" i="6" s="1"/>
  <c r="K2688" i="6"/>
  <c r="L2688" i="6" s="1"/>
  <c r="K2673" i="6"/>
  <c r="L2673" i="6" s="1"/>
  <c r="K2658" i="6"/>
  <c r="L2658" i="6" s="1"/>
  <c r="K2651" i="6"/>
  <c r="L2651" i="6" s="1"/>
  <c r="K2643" i="6"/>
  <c r="L2643" i="6" s="1"/>
  <c r="K2636" i="6"/>
  <c r="L2636" i="6" s="1"/>
  <c r="K2599" i="6"/>
  <c r="L2599" i="6" s="1"/>
  <c r="K2592" i="6"/>
  <c r="L2592" i="6" s="1"/>
  <c r="K2584" i="6"/>
  <c r="L2584" i="6" s="1"/>
  <c r="K2577" i="6"/>
  <c r="L2577" i="6" s="1"/>
  <c r="K2562" i="6"/>
  <c r="L2562" i="6" s="1"/>
  <c r="K2539" i="6"/>
  <c r="L2539" i="6" s="1"/>
  <c r="K2515" i="6"/>
  <c r="L2515" i="6" s="1"/>
  <c r="K2508" i="6"/>
  <c r="L2508" i="6" s="1"/>
  <c r="K2480" i="6"/>
  <c r="L2480" i="6" s="1"/>
  <c r="K2471" i="6"/>
  <c r="L2471" i="6" s="1"/>
  <c r="K2450" i="6"/>
  <c r="L2450" i="6" s="1"/>
  <c r="K2440" i="6"/>
  <c r="L2440" i="6" s="1"/>
  <c r="K2408" i="6"/>
  <c r="L2408" i="6" s="1"/>
  <c r="K2254" i="6"/>
  <c r="L2254" i="6" s="1"/>
  <c r="K2242" i="6"/>
  <c r="L2242" i="6" s="1"/>
  <c r="K2231" i="6"/>
  <c r="L2231" i="6" s="1"/>
  <c r="K2084" i="6"/>
  <c r="L2084" i="6" s="1"/>
  <c r="K2073" i="6"/>
  <c r="L2073" i="6" s="1"/>
  <c r="K1946" i="6"/>
  <c r="L1946" i="6" s="1"/>
  <c r="K1934" i="6"/>
  <c r="L1934" i="6" s="1"/>
  <c r="K1913" i="6"/>
  <c r="L1913" i="6" s="1"/>
  <c r="K1856" i="6"/>
  <c r="L1856" i="6" s="1"/>
  <c r="K1844" i="6"/>
  <c r="L1844" i="6" s="1"/>
  <c r="K1833" i="6"/>
  <c r="L1833" i="6" s="1"/>
  <c r="K1743" i="6"/>
  <c r="L1743" i="6" s="1"/>
  <c r="K1732" i="6"/>
  <c r="L1732" i="6" s="1"/>
  <c r="K1720" i="6"/>
  <c r="L1720" i="6" s="1"/>
  <c r="K1559" i="6"/>
  <c r="L1559" i="6" s="1"/>
  <c r="K626" i="6"/>
  <c r="L626" i="6" s="1"/>
  <c r="K2970" i="6"/>
  <c r="L2970" i="6" s="1"/>
  <c r="K2922" i="6"/>
  <c r="L2922" i="6" s="1"/>
  <c r="K2874" i="6"/>
  <c r="L2874" i="6" s="1"/>
  <c r="K2730" i="6"/>
  <c r="L2730" i="6" s="1"/>
  <c r="K2622" i="6"/>
  <c r="L2622" i="6" s="1"/>
  <c r="K2532" i="6"/>
  <c r="L2532" i="6" s="1"/>
  <c r="K2860" i="6"/>
  <c r="L2860" i="6" s="1"/>
  <c r="K2834" i="6"/>
  <c r="L2834" i="6" s="1"/>
  <c r="K2788" i="6"/>
  <c r="L2788" i="6" s="1"/>
  <c r="K2762" i="6"/>
  <c r="L2762" i="6" s="1"/>
  <c r="K2716" i="6"/>
  <c r="L2716" i="6" s="1"/>
  <c r="K2672" i="6"/>
  <c r="L2672" i="6" s="1"/>
  <c r="K2665" i="6"/>
  <c r="L2665" i="6" s="1"/>
  <c r="K2650" i="6"/>
  <c r="L2650" i="6" s="1"/>
  <c r="K2620" i="6"/>
  <c r="L2620" i="6" s="1"/>
  <c r="K2606" i="6"/>
  <c r="L2606" i="6" s="1"/>
  <c r="K2561" i="6"/>
  <c r="L2561" i="6" s="1"/>
  <c r="K2553" i="6"/>
  <c r="L2553" i="6" s="1"/>
  <c r="K2531" i="6"/>
  <c r="L2531" i="6" s="1"/>
  <c r="K2499" i="6"/>
  <c r="L2499" i="6" s="1"/>
  <c r="K2490" i="6"/>
  <c r="L2490" i="6" s="1"/>
  <c r="K2470" i="6"/>
  <c r="L2470" i="6" s="1"/>
  <c r="K2407" i="6"/>
  <c r="L2407" i="6" s="1"/>
  <c r="K2373" i="6"/>
  <c r="L2373" i="6" s="1"/>
  <c r="K2362" i="6"/>
  <c r="L2362" i="6" s="1"/>
  <c r="K2307" i="6"/>
  <c r="L2307" i="6" s="1"/>
  <c r="K2173" i="6"/>
  <c r="L2173" i="6" s="1"/>
  <c r="K2162" i="6"/>
  <c r="L2162" i="6" s="1"/>
  <c r="K2150" i="6"/>
  <c r="L2150" i="6" s="1"/>
  <c r="K2083" i="6"/>
  <c r="L2083" i="6" s="1"/>
  <c r="K2072" i="6"/>
  <c r="L2072" i="6" s="1"/>
  <c r="K1742" i="6"/>
  <c r="L1742" i="6" s="1"/>
  <c r="K1045" i="6"/>
  <c r="L1045" i="6" s="1"/>
  <c r="K877" i="6"/>
  <c r="L877" i="6" s="1"/>
  <c r="K2934" i="6"/>
  <c r="L2934" i="6" s="1"/>
  <c r="K2866" i="6"/>
  <c r="L2866" i="6" s="1"/>
  <c r="K2853" i="6"/>
  <c r="L2853" i="6" s="1"/>
  <c r="K2840" i="6"/>
  <c r="L2840" i="6" s="1"/>
  <c r="K2820" i="6"/>
  <c r="L2820" i="6" s="1"/>
  <c r="K2807" i="6"/>
  <c r="L2807" i="6" s="1"/>
  <c r="K2794" i="6"/>
  <c r="L2794" i="6" s="1"/>
  <c r="K2781" i="6"/>
  <c r="L2781" i="6" s="1"/>
  <c r="K2768" i="6"/>
  <c r="L2768" i="6" s="1"/>
  <c r="K2748" i="6"/>
  <c r="L2748" i="6" s="1"/>
  <c r="K2735" i="6"/>
  <c r="L2735" i="6" s="1"/>
  <c r="K2722" i="6"/>
  <c r="L2722" i="6" s="1"/>
  <c r="K2701" i="6"/>
  <c r="L2701" i="6" s="1"/>
  <c r="K2694" i="6"/>
  <c r="L2694" i="6" s="1"/>
  <c r="K2679" i="6"/>
  <c r="L2679" i="6" s="1"/>
  <c r="K2657" i="6"/>
  <c r="L2657" i="6" s="1"/>
  <c r="K2642" i="6"/>
  <c r="L2642" i="6" s="1"/>
  <c r="K2627" i="6"/>
  <c r="L2627" i="6" s="1"/>
  <c r="K2598" i="6"/>
  <c r="L2598" i="6" s="1"/>
  <c r="K2591" i="6"/>
  <c r="L2591" i="6" s="1"/>
  <c r="K2583" i="6"/>
  <c r="L2583" i="6" s="1"/>
  <c r="K2568" i="6"/>
  <c r="L2568" i="6" s="1"/>
  <c r="K2560" i="6"/>
  <c r="L2560" i="6" s="1"/>
  <c r="K2545" i="6"/>
  <c r="L2545" i="6" s="1"/>
  <c r="K2538" i="6"/>
  <c r="L2538" i="6" s="1"/>
  <c r="K2522" i="6"/>
  <c r="L2522" i="6" s="1"/>
  <c r="K2514" i="6"/>
  <c r="L2514" i="6" s="1"/>
  <c r="K2489" i="6"/>
  <c r="L2489" i="6" s="1"/>
  <c r="K2479" i="6"/>
  <c r="L2479" i="6" s="1"/>
  <c r="K2458" i="6"/>
  <c r="L2458" i="6" s="1"/>
  <c r="K2449" i="6"/>
  <c r="L2449" i="6" s="1"/>
  <c r="K2417" i="6"/>
  <c r="L2417" i="6" s="1"/>
  <c r="K2406" i="6"/>
  <c r="L2406" i="6" s="1"/>
  <c r="K2372" i="6"/>
  <c r="L2372" i="6" s="1"/>
  <c r="K2317" i="6"/>
  <c r="L2317" i="6" s="1"/>
  <c r="K2263" i="6"/>
  <c r="L2263" i="6" s="1"/>
  <c r="K2252" i="6"/>
  <c r="L2252" i="6" s="1"/>
  <c r="K2149" i="6"/>
  <c r="L2149" i="6" s="1"/>
  <c r="K2025" i="6"/>
  <c r="L2025" i="6" s="1"/>
  <c r="K2013" i="6"/>
  <c r="L2013" i="6" s="1"/>
  <c r="K1933" i="6"/>
  <c r="L1933" i="6" s="1"/>
  <c r="K1809" i="6"/>
  <c r="L1809" i="6" s="1"/>
  <c r="K1613" i="6"/>
  <c r="L1613" i="6" s="1"/>
  <c r="K828" i="6"/>
  <c r="L828" i="6" s="1"/>
  <c r="K3000" i="6"/>
  <c r="L3000" i="6" s="1"/>
  <c r="K2958" i="6"/>
  <c r="L2958" i="6" s="1"/>
  <c r="K2892" i="6"/>
  <c r="L2892" i="6" s="1"/>
  <c r="K2776" i="6"/>
  <c r="L2776" i="6" s="1"/>
  <c r="K2998" i="6"/>
  <c r="L2998" i="6" s="1"/>
  <c r="K2992" i="6"/>
  <c r="L2992" i="6" s="1"/>
  <c r="K2986" i="6"/>
  <c r="L2986" i="6" s="1"/>
  <c r="K2980" i="6"/>
  <c r="L2980" i="6" s="1"/>
  <c r="K2974" i="6"/>
  <c r="L2974" i="6" s="1"/>
  <c r="K2968" i="6"/>
  <c r="L2968" i="6" s="1"/>
  <c r="K2962" i="6"/>
  <c r="L2962" i="6" s="1"/>
  <c r="K2956" i="6"/>
  <c r="L2956" i="6" s="1"/>
  <c r="K2950" i="6"/>
  <c r="L2950" i="6" s="1"/>
  <c r="K2944" i="6"/>
  <c r="L2944" i="6" s="1"/>
  <c r="K2938" i="6"/>
  <c r="L2938" i="6" s="1"/>
  <c r="K2932" i="6"/>
  <c r="L2932" i="6" s="1"/>
  <c r="K2926" i="6"/>
  <c r="L2926" i="6" s="1"/>
  <c r="K2920" i="6"/>
  <c r="L2920" i="6" s="1"/>
  <c r="K2914" i="6"/>
  <c r="L2914" i="6" s="1"/>
  <c r="K2908" i="6"/>
  <c r="L2908" i="6" s="1"/>
  <c r="K2902" i="6"/>
  <c r="L2902" i="6" s="1"/>
  <c r="K2896" i="6"/>
  <c r="L2896" i="6" s="1"/>
  <c r="K2890" i="6"/>
  <c r="L2890" i="6" s="1"/>
  <c r="K2884" i="6"/>
  <c r="L2884" i="6" s="1"/>
  <c r="K2878" i="6"/>
  <c r="L2878" i="6" s="1"/>
  <c r="K2872" i="6"/>
  <c r="L2872" i="6" s="1"/>
  <c r="K2859" i="6"/>
  <c r="L2859" i="6" s="1"/>
  <c r="K2846" i="6"/>
  <c r="L2846" i="6" s="1"/>
  <c r="K2826" i="6"/>
  <c r="L2826" i="6" s="1"/>
  <c r="K2813" i="6"/>
  <c r="L2813" i="6" s="1"/>
  <c r="K2800" i="6"/>
  <c r="L2800" i="6" s="1"/>
  <c r="K2787" i="6"/>
  <c r="L2787" i="6" s="1"/>
  <c r="K2774" i="6"/>
  <c r="L2774" i="6" s="1"/>
  <c r="K2754" i="6"/>
  <c r="L2754" i="6" s="1"/>
  <c r="K2741" i="6"/>
  <c r="L2741" i="6" s="1"/>
  <c r="K2728" i="6"/>
  <c r="L2728" i="6" s="1"/>
  <c r="K2715" i="6"/>
  <c r="L2715" i="6" s="1"/>
  <c r="K2708" i="6"/>
  <c r="L2708" i="6" s="1"/>
  <c r="K2671" i="6"/>
  <c r="L2671" i="6" s="1"/>
  <c r="K2664" i="6"/>
  <c r="L2664" i="6" s="1"/>
  <c r="K2656" i="6"/>
  <c r="L2656" i="6" s="1"/>
  <c r="K2649" i="6"/>
  <c r="L2649" i="6" s="1"/>
  <c r="K2634" i="6"/>
  <c r="L2634" i="6" s="1"/>
  <c r="K2626" i="6"/>
  <c r="L2626" i="6" s="1"/>
  <c r="K2619" i="6"/>
  <c r="L2619" i="6" s="1"/>
  <c r="K2612" i="6"/>
  <c r="L2612" i="6" s="1"/>
  <c r="K2605" i="6"/>
  <c r="L2605" i="6" s="1"/>
  <c r="K2590" i="6"/>
  <c r="L2590" i="6" s="1"/>
  <c r="K2552" i="6"/>
  <c r="L2552" i="6" s="1"/>
  <c r="K2529" i="6"/>
  <c r="L2529" i="6" s="1"/>
  <c r="K2506" i="6"/>
  <c r="L2506" i="6" s="1"/>
  <c r="K2488" i="6"/>
  <c r="L2488" i="6" s="1"/>
  <c r="K2457" i="6"/>
  <c r="L2457" i="6" s="1"/>
  <c r="K2416" i="6"/>
  <c r="L2416" i="6" s="1"/>
  <c r="K2383" i="6"/>
  <c r="L2383" i="6" s="1"/>
  <c r="K2316" i="6"/>
  <c r="L2316" i="6" s="1"/>
  <c r="K2251" i="6"/>
  <c r="L2251" i="6" s="1"/>
  <c r="K2182" i="6"/>
  <c r="L2182" i="6" s="1"/>
  <c r="K2103" i="6"/>
  <c r="L2103" i="6" s="1"/>
  <c r="K2012" i="6"/>
  <c r="L2012" i="6" s="1"/>
  <c r="K1775" i="6"/>
  <c r="L1775" i="6" s="1"/>
  <c r="K1763" i="6"/>
  <c r="L1763" i="6" s="1"/>
  <c r="K1751" i="6"/>
  <c r="L1751" i="6" s="1"/>
  <c r="K1612" i="6"/>
  <c r="L1612" i="6" s="1"/>
  <c r="K1601" i="6"/>
  <c r="L1601" i="6" s="1"/>
  <c r="K1589" i="6"/>
  <c r="L1589" i="6" s="1"/>
  <c r="K923" i="6"/>
  <c r="L923" i="6" s="1"/>
  <c r="K2988" i="6"/>
  <c r="L2988" i="6" s="1"/>
  <c r="K2904" i="6"/>
  <c r="L2904" i="6" s="1"/>
  <c r="K6" i="6"/>
  <c r="L6" i="6" s="1"/>
  <c r="K411" i="6"/>
  <c r="L411" i="6" s="1"/>
  <c r="K424" i="6"/>
  <c r="L424" i="6" s="1"/>
  <c r="K430" i="6"/>
  <c r="L430" i="6" s="1"/>
  <c r="K436" i="6"/>
  <c r="L436" i="6" s="1"/>
  <c r="K442" i="6"/>
  <c r="L442" i="6" s="1"/>
  <c r="K448" i="6"/>
  <c r="L448" i="6" s="1"/>
  <c r="K454" i="6"/>
  <c r="L454" i="6" s="1"/>
  <c r="K460" i="6"/>
  <c r="L460" i="6" s="1"/>
  <c r="K466" i="6"/>
  <c r="L466" i="6" s="1"/>
  <c r="K472" i="6"/>
  <c r="L472" i="6" s="1"/>
  <c r="K478" i="6"/>
  <c r="L478" i="6" s="1"/>
  <c r="K484" i="6"/>
  <c r="L484" i="6" s="1"/>
  <c r="K490" i="6"/>
  <c r="L490" i="6" s="1"/>
  <c r="K496" i="6"/>
  <c r="L496" i="6" s="1"/>
  <c r="K502" i="6"/>
  <c r="L502" i="6" s="1"/>
  <c r="K508" i="6"/>
  <c r="L508" i="6" s="1"/>
  <c r="K514" i="6"/>
  <c r="L514" i="6" s="1"/>
  <c r="K520" i="6"/>
  <c r="L520" i="6" s="1"/>
  <c r="K526" i="6"/>
  <c r="L526" i="6" s="1"/>
  <c r="K532" i="6"/>
  <c r="L532" i="6" s="1"/>
  <c r="K538" i="6"/>
  <c r="L538" i="6" s="1"/>
  <c r="K544" i="6"/>
  <c r="L544" i="6" s="1"/>
  <c r="K550" i="6"/>
  <c r="L550" i="6" s="1"/>
  <c r="K556" i="6"/>
  <c r="L556" i="6" s="1"/>
  <c r="K562" i="6"/>
  <c r="L562" i="6" s="1"/>
  <c r="K568" i="6"/>
  <c r="L568" i="6" s="1"/>
  <c r="K574" i="6"/>
  <c r="L574" i="6" s="1"/>
  <c r="K580" i="6"/>
  <c r="L580" i="6" s="1"/>
  <c r="K586" i="6"/>
  <c r="L586" i="6" s="1"/>
  <c r="K592" i="6"/>
  <c r="L592" i="6" s="1"/>
  <c r="K598" i="6"/>
  <c r="L598" i="6" s="1"/>
  <c r="K604" i="6"/>
  <c r="L604" i="6" s="1"/>
  <c r="K610" i="6"/>
  <c r="L610" i="6" s="1"/>
  <c r="K616" i="6"/>
  <c r="L616" i="6" s="1"/>
  <c r="K622" i="6"/>
  <c r="L622" i="6" s="1"/>
  <c r="K628" i="6"/>
  <c r="L628" i="6" s="1"/>
  <c r="K18" i="6"/>
  <c r="L18" i="6" s="1"/>
  <c r="K36" i="6"/>
  <c r="L36" i="6" s="1"/>
  <c r="K54" i="6"/>
  <c r="L54" i="6" s="1"/>
  <c r="K72" i="6"/>
  <c r="L72" i="6" s="1"/>
  <c r="K90" i="6"/>
  <c r="L90" i="6" s="1"/>
  <c r="K108" i="6"/>
  <c r="L108" i="6" s="1"/>
  <c r="K126" i="6"/>
  <c r="L126" i="6" s="1"/>
  <c r="K144" i="6"/>
  <c r="L144" i="6" s="1"/>
  <c r="K162" i="6"/>
  <c r="L162" i="6" s="1"/>
  <c r="K180" i="6"/>
  <c r="L180" i="6" s="1"/>
  <c r="K198" i="6"/>
  <c r="L198" i="6" s="1"/>
  <c r="K216" i="6"/>
  <c r="L216" i="6" s="1"/>
  <c r="K234" i="6"/>
  <c r="L234" i="6" s="1"/>
  <c r="K252" i="6"/>
  <c r="L252" i="6" s="1"/>
  <c r="K270" i="6"/>
  <c r="L270" i="6" s="1"/>
  <c r="K288" i="6"/>
  <c r="L288" i="6" s="1"/>
  <c r="K306" i="6"/>
  <c r="L306" i="6" s="1"/>
  <c r="K324" i="6"/>
  <c r="L324" i="6" s="1"/>
  <c r="K342" i="6"/>
  <c r="L342" i="6" s="1"/>
  <c r="K360" i="6"/>
  <c r="L360" i="6" s="1"/>
  <c r="K378" i="6"/>
  <c r="L378" i="6" s="1"/>
  <c r="K396" i="6"/>
  <c r="L396" i="6" s="1"/>
  <c r="K418" i="6"/>
  <c r="L418" i="6" s="1"/>
  <c r="K405" i="6"/>
  <c r="L405" i="6" s="1"/>
  <c r="K412" i="6"/>
  <c r="L412" i="6" s="1"/>
  <c r="K425" i="6"/>
  <c r="L425" i="6" s="1"/>
  <c r="K431" i="6"/>
  <c r="L431" i="6" s="1"/>
  <c r="K437" i="6"/>
  <c r="L437" i="6" s="1"/>
  <c r="K443" i="6"/>
  <c r="L443" i="6" s="1"/>
  <c r="K449" i="6"/>
  <c r="L449" i="6" s="1"/>
  <c r="K455" i="6"/>
  <c r="L455" i="6" s="1"/>
  <c r="K461" i="6"/>
  <c r="L461" i="6" s="1"/>
  <c r="K467" i="6"/>
  <c r="L467" i="6" s="1"/>
  <c r="K473" i="6"/>
  <c r="L473" i="6" s="1"/>
  <c r="K479" i="6"/>
  <c r="L479" i="6" s="1"/>
  <c r="K485" i="6"/>
  <c r="L485" i="6" s="1"/>
  <c r="K491" i="6"/>
  <c r="L491" i="6" s="1"/>
  <c r="K497" i="6"/>
  <c r="L497" i="6" s="1"/>
  <c r="K503" i="6"/>
  <c r="L503" i="6" s="1"/>
  <c r="K509" i="6"/>
  <c r="L509" i="6" s="1"/>
  <c r="K515" i="6"/>
  <c r="L515" i="6" s="1"/>
  <c r="K521" i="6"/>
  <c r="L521" i="6" s="1"/>
  <c r="K527" i="6"/>
  <c r="L527" i="6" s="1"/>
  <c r="K533" i="6"/>
  <c r="L533" i="6" s="1"/>
  <c r="K539" i="6"/>
  <c r="L539" i="6" s="1"/>
  <c r="K545" i="6"/>
  <c r="L545" i="6" s="1"/>
  <c r="K551" i="6"/>
  <c r="L551" i="6" s="1"/>
  <c r="K557" i="6"/>
  <c r="L557" i="6" s="1"/>
  <c r="K406" i="6"/>
  <c r="L406" i="6" s="1"/>
  <c r="K420" i="6"/>
  <c r="L420" i="6" s="1"/>
  <c r="K426" i="6"/>
  <c r="L426" i="6" s="1"/>
  <c r="K432" i="6"/>
  <c r="L432" i="6" s="1"/>
  <c r="K438" i="6"/>
  <c r="L438" i="6" s="1"/>
  <c r="K12" i="6"/>
  <c r="L12" i="6" s="1"/>
  <c r="K30" i="6"/>
  <c r="L30" i="6" s="1"/>
  <c r="K48" i="6"/>
  <c r="L48" i="6" s="1"/>
  <c r="K66" i="6"/>
  <c r="L66" i="6" s="1"/>
  <c r="K84" i="6"/>
  <c r="L84" i="6" s="1"/>
  <c r="K102" i="6"/>
  <c r="L102" i="6" s="1"/>
  <c r="K120" i="6"/>
  <c r="L120" i="6" s="1"/>
  <c r="K138" i="6"/>
  <c r="L138" i="6" s="1"/>
  <c r="K156" i="6"/>
  <c r="L156" i="6" s="1"/>
  <c r="K174" i="6"/>
  <c r="L174" i="6" s="1"/>
  <c r="K192" i="6"/>
  <c r="L192" i="6" s="1"/>
  <c r="K210" i="6"/>
  <c r="L210" i="6" s="1"/>
  <c r="K228" i="6"/>
  <c r="L228" i="6" s="1"/>
  <c r="K246" i="6"/>
  <c r="L246" i="6" s="1"/>
  <c r="K264" i="6"/>
  <c r="L264" i="6" s="1"/>
  <c r="K282" i="6"/>
  <c r="L282" i="6" s="1"/>
  <c r="K300" i="6"/>
  <c r="L300" i="6" s="1"/>
  <c r="K318" i="6"/>
  <c r="L318" i="6" s="1"/>
  <c r="K336" i="6"/>
  <c r="L336" i="6" s="1"/>
  <c r="K354" i="6"/>
  <c r="L354" i="6" s="1"/>
  <c r="K372" i="6"/>
  <c r="L372" i="6" s="1"/>
  <c r="K390" i="6"/>
  <c r="L390" i="6" s="1"/>
  <c r="K13" i="6"/>
  <c r="L13" i="6" s="1"/>
  <c r="K31" i="6"/>
  <c r="L31" i="6" s="1"/>
  <c r="K78" i="6"/>
  <c r="L78" i="6" s="1"/>
  <c r="K458" i="6"/>
  <c r="L458" i="6" s="1"/>
  <c r="K204" i="6"/>
  <c r="L204" i="6" s="1"/>
  <c r="K428" i="6"/>
  <c r="L428" i="6" s="1"/>
  <c r="K60" i="6"/>
  <c r="L60" i="6" s="1"/>
  <c r="K452" i="6"/>
  <c r="L452" i="6" s="1"/>
  <c r="K524" i="6"/>
  <c r="L524" i="6" s="1"/>
  <c r="K652" i="6"/>
  <c r="L652" i="6" s="1"/>
  <c r="K422" i="6"/>
  <c r="L422" i="6" s="1"/>
  <c r="K494" i="6"/>
  <c r="L494" i="6" s="1"/>
  <c r="K96" i="6"/>
  <c r="L96" i="6" s="1"/>
  <c r="K312" i="6"/>
  <c r="L312" i="6" s="1"/>
  <c r="K464" i="6"/>
  <c r="L464" i="6" s="1"/>
  <c r="K536" i="6"/>
  <c r="L536" i="6" s="1"/>
  <c r="K566" i="6"/>
  <c r="L566" i="6" s="1"/>
  <c r="K575" i="6"/>
  <c r="L575" i="6" s="1"/>
  <c r="K584" i="6"/>
  <c r="L584" i="6" s="1"/>
  <c r="K593" i="6"/>
  <c r="L593" i="6" s="1"/>
  <c r="K602" i="6"/>
  <c r="L602" i="6" s="1"/>
  <c r="K611" i="6"/>
  <c r="L611" i="6" s="1"/>
  <c r="K620" i="6"/>
  <c r="L620" i="6" s="1"/>
  <c r="K629" i="6"/>
  <c r="L629" i="6" s="1"/>
  <c r="K653" i="6"/>
  <c r="L653" i="6" s="1"/>
  <c r="K677" i="6"/>
  <c r="L677" i="6" s="1"/>
  <c r="K701" i="6"/>
  <c r="L701" i="6" s="1"/>
  <c r="K725" i="6"/>
  <c r="L725" i="6" s="1"/>
  <c r="K414" i="6"/>
  <c r="L414" i="6" s="1"/>
  <c r="K434" i="6"/>
  <c r="L434" i="6" s="1"/>
  <c r="K506" i="6"/>
  <c r="L506" i="6" s="1"/>
  <c r="K646" i="6"/>
  <c r="L646" i="6" s="1"/>
  <c r="K42" i="6"/>
  <c r="L42" i="6" s="1"/>
  <c r="K446" i="6"/>
  <c r="L446" i="6" s="1"/>
  <c r="K518" i="6"/>
  <c r="L518" i="6" s="1"/>
  <c r="K168" i="6"/>
  <c r="L168" i="6" s="1"/>
  <c r="K587" i="6"/>
  <c r="L587" i="6" s="1"/>
  <c r="K664" i="6"/>
  <c r="L664" i="6" s="1"/>
  <c r="K712" i="6"/>
  <c r="L712" i="6" s="1"/>
  <c r="K819" i="6"/>
  <c r="L819" i="6" s="1"/>
  <c r="K240" i="6"/>
  <c r="L240" i="6" s="1"/>
  <c r="K482" i="6"/>
  <c r="L482" i="6" s="1"/>
  <c r="K548" i="6"/>
  <c r="L548" i="6" s="1"/>
  <c r="K578" i="6"/>
  <c r="L578" i="6" s="1"/>
  <c r="K617" i="6"/>
  <c r="L617" i="6" s="1"/>
  <c r="K656" i="6"/>
  <c r="L656" i="6" s="1"/>
  <c r="K704" i="6"/>
  <c r="L704" i="6" s="1"/>
  <c r="K767" i="6"/>
  <c r="L767" i="6" s="1"/>
  <c r="K780" i="6"/>
  <c r="L780" i="6" s="1"/>
  <c r="K793" i="6"/>
  <c r="L793" i="6" s="1"/>
  <c r="K813" i="6"/>
  <c r="L813" i="6" s="1"/>
  <c r="K826" i="6"/>
  <c r="L826" i="6" s="1"/>
  <c r="K839" i="6"/>
  <c r="L839" i="6" s="1"/>
  <c r="K852" i="6"/>
  <c r="L852" i="6" s="1"/>
  <c r="K865" i="6"/>
  <c r="L865" i="6" s="1"/>
  <c r="K885" i="6"/>
  <c r="L885" i="6" s="1"/>
  <c r="K898" i="6"/>
  <c r="L898" i="6" s="1"/>
  <c r="K911" i="6"/>
  <c r="L911" i="6" s="1"/>
  <c r="K924" i="6"/>
  <c r="L924" i="6" s="1"/>
  <c r="K937" i="6"/>
  <c r="L937" i="6" s="1"/>
  <c r="K957" i="6"/>
  <c r="L957" i="6" s="1"/>
  <c r="K970" i="6"/>
  <c r="L970" i="6" s="1"/>
  <c r="K983" i="6"/>
  <c r="L983" i="6" s="1"/>
  <c r="K996" i="6"/>
  <c r="L996" i="6" s="1"/>
  <c r="K1009" i="6"/>
  <c r="L1009" i="6" s="1"/>
  <c r="K1029" i="6"/>
  <c r="L1029" i="6" s="1"/>
  <c r="K1035" i="6"/>
  <c r="L1035" i="6" s="1"/>
  <c r="K1041" i="6"/>
  <c r="L1041" i="6" s="1"/>
  <c r="K1047" i="6"/>
  <c r="L1047" i="6" s="1"/>
  <c r="K1053" i="6"/>
  <c r="L1053" i="6" s="1"/>
  <c r="K1059" i="6"/>
  <c r="L1059" i="6" s="1"/>
  <c r="K1065" i="6"/>
  <c r="L1065" i="6" s="1"/>
  <c r="K1071" i="6"/>
  <c r="L1071" i="6" s="1"/>
  <c r="K1077" i="6"/>
  <c r="L1077" i="6" s="1"/>
  <c r="K1083" i="6"/>
  <c r="L1083" i="6" s="1"/>
  <c r="K1089" i="6"/>
  <c r="L1089" i="6" s="1"/>
  <c r="K1095" i="6"/>
  <c r="L1095" i="6" s="1"/>
  <c r="K1101" i="6"/>
  <c r="L1101" i="6" s="1"/>
  <c r="K1107" i="6"/>
  <c r="L1107" i="6" s="1"/>
  <c r="K1113" i="6"/>
  <c r="L1113" i="6" s="1"/>
  <c r="K1119" i="6"/>
  <c r="L1119" i="6" s="1"/>
  <c r="K1125" i="6"/>
  <c r="L1125" i="6" s="1"/>
  <c r="K1131" i="6"/>
  <c r="L1131" i="6" s="1"/>
  <c r="K1137" i="6"/>
  <c r="L1137" i="6" s="1"/>
  <c r="K1143" i="6"/>
  <c r="L1143" i="6" s="1"/>
  <c r="K1149" i="6"/>
  <c r="L1149" i="6" s="1"/>
  <c r="K1155" i="6"/>
  <c r="L1155" i="6" s="1"/>
  <c r="K1161" i="6"/>
  <c r="L1161" i="6" s="1"/>
  <c r="K1167" i="6"/>
  <c r="L1167" i="6" s="1"/>
  <c r="K1173" i="6"/>
  <c r="L1173" i="6" s="1"/>
  <c r="K1179" i="6"/>
  <c r="L1179" i="6" s="1"/>
  <c r="K1185" i="6"/>
  <c r="L1185" i="6" s="1"/>
  <c r="K1191" i="6"/>
  <c r="L1191" i="6" s="1"/>
  <c r="K1197" i="6"/>
  <c r="L1197" i="6" s="1"/>
  <c r="K1203" i="6"/>
  <c r="L1203" i="6" s="1"/>
  <c r="K1209" i="6"/>
  <c r="L1209" i="6" s="1"/>
  <c r="K1215" i="6"/>
  <c r="L1215" i="6" s="1"/>
  <c r="K1221" i="6"/>
  <c r="L1221" i="6" s="1"/>
  <c r="K1227" i="6"/>
  <c r="L1227" i="6" s="1"/>
  <c r="K1233" i="6"/>
  <c r="L1233" i="6" s="1"/>
  <c r="K569" i="6"/>
  <c r="L569" i="6" s="1"/>
  <c r="K608" i="6"/>
  <c r="L608" i="6" s="1"/>
  <c r="K665" i="6"/>
  <c r="L665" i="6" s="1"/>
  <c r="K713" i="6"/>
  <c r="L713" i="6" s="1"/>
  <c r="K114" i="6"/>
  <c r="L114" i="6" s="1"/>
  <c r="K348" i="6"/>
  <c r="L348" i="6" s="1"/>
  <c r="K416" i="6"/>
  <c r="L416" i="6" s="1"/>
  <c r="K560" i="6"/>
  <c r="L560" i="6" s="1"/>
  <c r="K801" i="6"/>
  <c r="L801" i="6" s="1"/>
  <c r="K440" i="6"/>
  <c r="L440" i="6" s="1"/>
  <c r="K590" i="6"/>
  <c r="L590" i="6" s="1"/>
  <c r="K658" i="6"/>
  <c r="L658" i="6" s="1"/>
  <c r="K706" i="6"/>
  <c r="L706" i="6" s="1"/>
  <c r="K384" i="6"/>
  <c r="L384" i="6" s="1"/>
  <c r="K530" i="6"/>
  <c r="L530" i="6" s="1"/>
  <c r="K581" i="6"/>
  <c r="L581" i="6" s="1"/>
  <c r="K476" i="6"/>
  <c r="L476" i="6" s="1"/>
  <c r="K542" i="6"/>
  <c r="L542" i="6" s="1"/>
  <c r="K572" i="6"/>
  <c r="L572" i="6" s="1"/>
  <c r="K640" i="6"/>
  <c r="L640" i="6" s="1"/>
  <c r="K688" i="6"/>
  <c r="L688" i="6" s="1"/>
  <c r="K783" i="6"/>
  <c r="L783" i="6" s="1"/>
  <c r="K855" i="6"/>
  <c r="L855" i="6" s="1"/>
  <c r="K500" i="6"/>
  <c r="L500" i="6" s="1"/>
  <c r="K614" i="6"/>
  <c r="L614" i="6" s="1"/>
  <c r="K765" i="6"/>
  <c r="L765" i="6" s="1"/>
  <c r="K778" i="6"/>
  <c r="L778" i="6" s="1"/>
  <c r="K837" i="6"/>
  <c r="L837" i="6" s="1"/>
  <c r="K605" i="6"/>
  <c r="L605" i="6" s="1"/>
  <c r="K749" i="6"/>
  <c r="L749" i="6" s="1"/>
  <c r="K831" i="6"/>
  <c r="L831" i="6" s="1"/>
  <c r="K862" i="6"/>
  <c r="L862" i="6" s="1"/>
  <c r="K870" i="6"/>
  <c r="L870" i="6" s="1"/>
  <c r="K916" i="6"/>
  <c r="L916" i="6" s="1"/>
  <c r="K947" i="6"/>
  <c r="L947" i="6" s="1"/>
  <c r="K993" i="6"/>
  <c r="L993" i="6" s="1"/>
  <c r="K1001" i="6"/>
  <c r="L1001" i="6" s="1"/>
  <c r="K1266" i="6"/>
  <c r="L1266" i="6" s="1"/>
  <c r="K409" i="6"/>
  <c r="L409" i="6" s="1"/>
  <c r="K760" i="6"/>
  <c r="L760" i="6" s="1"/>
  <c r="K785" i="6"/>
  <c r="L785" i="6" s="1"/>
  <c r="K816" i="6"/>
  <c r="L816" i="6" s="1"/>
  <c r="K886" i="6"/>
  <c r="L886" i="6" s="1"/>
  <c r="K901" i="6"/>
  <c r="L901" i="6" s="1"/>
  <c r="K955" i="6"/>
  <c r="L955" i="6" s="1"/>
  <c r="K971" i="6"/>
  <c r="L971" i="6" s="1"/>
  <c r="K978" i="6"/>
  <c r="L978" i="6" s="1"/>
  <c r="K1032" i="6"/>
  <c r="L1032" i="6" s="1"/>
  <c r="K1054" i="6"/>
  <c r="L1054" i="6" s="1"/>
  <c r="K1061" i="6"/>
  <c r="L1061" i="6" s="1"/>
  <c r="K1068" i="6"/>
  <c r="L1068" i="6" s="1"/>
  <c r="K1090" i="6"/>
  <c r="L1090" i="6" s="1"/>
  <c r="K1097" i="6"/>
  <c r="L1097" i="6" s="1"/>
  <c r="K1104" i="6"/>
  <c r="L1104" i="6" s="1"/>
  <c r="K1126" i="6"/>
  <c r="L1126" i="6" s="1"/>
  <c r="K1133" i="6"/>
  <c r="L1133" i="6" s="1"/>
  <c r="K1140" i="6"/>
  <c r="L1140" i="6" s="1"/>
  <c r="K1162" i="6"/>
  <c r="L1162" i="6" s="1"/>
  <c r="K1169" i="6"/>
  <c r="L1169" i="6" s="1"/>
  <c r="K1176" i="6"/>
  <c r="L1176" i="6" s="1"/>
  <c r="K1198" i="6"/>
  <c r="L1198" i="6" s="1"/>
  <c r="K1205" i="6"/>
  <c r="L1205" i="6" s="1"/>
  <c r="K1212" i="6"/>
  <c r="L1212" i="6" s="1"/>
  <c r="K1234" i="6"/>
  <c r="L1234" i="6" s="1"/>
  <c r="K1247" i="6"/>
  <c r="L1247" i="6" s="1"/>
  <c r="K1260" i="6"/>
  <c r="L1260" i="6" s="1"/>
  <c r="K596" i="6"/>
  <c r="L596" i="6" s="1"/>
  <c r="K730" i="6"/>
  <c r="L730" i="6" s="1"/>
  <c r="K777" i="6"/>
  <c r="L777" i="6" s="1"/>
  <c r="K802" i="6"/>
  <c r="L802" i="6" s="1"/>
  <c r="K825" i="6"/>
  <c r="L825" i="6" s="1"/>
  <c r="K856" i="6"/>
  <c r="L856" i="6" s="1"/>
  <c r="K879" i="6"/>
  <c r="L879" i="6" s="1"/>
  <c r="K910" i="6"/>
  <c r="L910" i="6" s="1"/>
  <c r="K925" i="6"/>
  <c r="L925" i="6" s="1"/>
  <c r="K933" i="6"/>
  <c r="L933" i="6" s="1"/>
  <c r="K941" i="6"/>
  <c r="L941" i="6" s="1"/>
  <c r="K964" i="6"/>
  <c r="L964" i="6" s="1"/>
  <c r="K470" i="6"/>
  <c r="L470" i="6" s="1"/>
  <c r="K761" i="6"/>
  <c r="L761" i="6" s="1"/>
  <c r="K810" i="6"/>
  <c r="L810" i="6" s="1"/>
  <c r="K833" i="6"/>
  <c r="L833" i="6" s="1"/>
  <c r="K841" i="6"/>
  <c r="L841" i="6" s="1"/>
  <c r="K864" i="6"/>
  <c r="L864" i="6" s="1"/>
  <c r="K887" i="6"/>
  <c r="L887" i="6" s="1"/>
  <c r="K895" i="6"/>
  <c r="L895" i="6" s="1"/>
  <c r="K918" i="6"/>
  <c r="L918" i="6" s="1"/>
  <c r="K949" i="6"/>
  <c r="L949" i="6" s="1"/>
  <c r="K623" i="6"/>
  <c r="L623" i="6" s="1"/>
  <c r="K789" i="6"/>
  <c r="L789" i="6" s="1"/>
  <c r="K859" i="6"/>
  <c r="L859" i="6" s="1"/>
  <c r="K905" i="6"/>
  <c r="L905" i="6" s="1"/>
  <c r="K990" i="6"/>
  <c r="L990" i="6" s="1"/>
  <c r="K1050" i="6"/>
  <c r="L1050" i="6" s="1"/>
  <c r="K1086" i="6"/>
  <c r="L1086" i="6" s="1"/>
  <c r="K1122" i="6"/>
  <c r="L1122" i="6" s="1"/>
  <c r="K1158" i="6"/>
  <c r="L1158" i="6" s="1"/>
  <c r="K1194" i="6"/>
  <c r="L1194" i="6" s="1"/>
  <c r="K1230" i="6"/>
  <c r="L1230" i="6" s="1"/>
  <c r="K1257" i="6"/>
  <c r="L1257" i="6" s="1"/>
  <c r="K24" i="6"/>
  <c r="L24" i="6" s="1"/>
  <c r="K634" i="6"/>
  <c r="L634" i="6" s="1"/>
  <c r="K680" i="6"/>
  <c r="L680" i="6" s="1"/>
  <c r="K746" i="6"/>
  <c r="L746" i="6" s="1"/>
  <c r="K821" i="6"/>
  <c r="L821" i="6" s="1"/>
  <c r="K844" i="6"/>
  <c r="L844" i="6" s="1"/>
  <c r="K875" i="6"/>
  <c r="L875" i="6" s="1"/>
  <c r="K921" i="6"/>
  <c r="L921" i="6" s="1"/>
  <c r="K929" i="6"/>
  <c r="L929" i="6" s="1"/>
  <c r="K945" i="6"/>
  <c r="L945" i="6" s="1"/>
  <c r="K952" i="6"/>
  <c r="L952" i="6" s="1"/>
  <c r="K975" i="6"/>
  <c r="L975" i="6" s="1"/>
  <c r="K1006" i="6"/>
  <c r="L1006" i="6" s="1"/>
  <c r="K1014" i="6"/>
  <c r="L1014" i="6" s="1"/>
  <c r="K1058" i="6"/>
  <c r="L1058" i="6" s="1"/>
  <c r="K1094" i="6"/>
  <c r="L1094" i="6" s="1"/>
  <c r="K1130" i="6"/>
  <c r="L1130" i="6" s="1"/>
  <c r="K1166" i="6"/>
  <c r="L1166" i="6" s="1"/>
  <c r="K1202" i="6"/>
  <c r="L1202" i="6" s="1"/>
  <c r="K1238" i="6"/>
  <c r="L1238" i="6" s="1"/>
  <c r="K1251" i="6"/>
  <c r="L1251" i="6" s="1"/>
  <c r="K1264" i="6"/>
  <c r="L1264" i="6" s="1"/>
  <c r="K1277" i="6"/>
  <c r="L1277" i="6" s="1"/>
  <c r="K1283" i="6"/>
  <c r="L1283" i="6" s="1"/>
  <c r="K1289" i="6"/>
  <c r="L1289" i="6" s="1"/>
  <c r="K1295" i="6"/>
  <c r="L1295" i="6" s="1"/>
  <c r="K1301" i="6"/>
  <c r="L1301" i="6" s="1"/>
  <c r="K1307" i="6"/>
  <c r="L1307" i="6" s="1"/>
  <c r="K1313" i="6"/>
  <c r="L1313" i="6" s="1"/>
  <c r="K1319" i="6"/>
  <c r="L1319" i="6" s="1"/>
  <c r="K1325" i="6"/>
  <c r="L1325" i="6" s="1"/>
  <c r="K1331" i="6"/>
  <c r="L1331" i="6" s="1"/>
  <c r="K1337" i="6"/>
  <c r="L1337" i="6" s="1"/>
  <c r="K1343" i="6"/>
  <c r="L1343" i="6" s="1"/>
  <c r="K1349" i="6"/>
  <c r="L1349" i="6" s="1"/>
  <c r="K1355" i="6"/>
  <c r="L1355" i="6" s="1"/>
  <c r="K1361" i="6"/>
  <c r="L1361" i="6" s="1"/>
  <c r="K132" i="6"/>
  <c r="L132" i="6" s="1"/>
  <c r="K766" i="6"/>
  <c r="L766" i="6" s="1"/>
  <c r="K774" i="6"/>
  <c r="L774" i="6" s="1"/>
  <c r="K790" i="6"/>
  <c r="L790" i="6" s="1"/>
  <c r="K798" i="6"/>
  <c r="L798" i="6" s="1"/>
  <c r="K814" i="6"/>
  <c r="L814" i="6" s="1"/>
  <c r="K829" i="6"/>
  <c r="L829" i="6" s="1"/>
  <c r="K883" i="6"/>
  <c r="L883" i="6" s="1"/>
  <c r="K899" i="6"/>
  <c r="L899" i="6" s="1"/>
  <c r="K906" i="6"/>
  <c r="L906" i="6" s="1"/>
  <c r="K960" i="6"/>
  <c r="L960" i="6" s="1"/>
  <c r="K984" i="6"/>
  <c r="L984" i="6" s="1"/>
  <c r="K991" i="6"/>
  <c r="L991" i="6" s="1"/>
  <c r="K1030" i="6"/>
  <c r="L1030" i="6" s="1"/>
  <c r="K1037" i="6"/>
  <c r="L1037" i="6" s="1"/>
  <c r="K1044" i="6"/>
  <c r="L1044" i="6" s="1"/>
  <c r="K1066" i="6"/>
  <c r="L1066" i="6" s="1"/>
  <c r="K1073" i="6"/>
  <c r="L1073" i="6" s="1"/>
  <c r="K1080" i="6"/>
  <c r="L1080" i="6" s="1"/>
  <c r="K1102" i="6"/>
  <c r="L1102" i="6" s="1"/>
  <c r="K1109" i="6"/>
  <c r="L1109" i="6" s="1"/>
  <c r="K1116" i="6"/>
  <c r="L1116" i="6" s="1"/>
  <c r="K1138" i="6"/>
  <c r="L1138" i="6" s="1"/>
  <c r="K1145" i="6"/>
  <c r="L1145" i="6" s="1"/>
  <c r="K1152" i="6"/>
  <c r="L1152" i="6" s="1"/>
  <c r="K563" i="6"/>
  <c r="L563" i="6" s="1"/>
  <c r="K772" i="6"/>
  <c r="L772" i="6" s="1"/>
  <c r="K1092" i="6"/>
  <c r="L1092" i="6" s="1"/>
  <c r="K1110" i="6"/>
  <c r="L1110" i="6" s="1"/>
  <c r="K1269" i="6"/>
  <c r="L1269" i="6" s="1"/>
  <c r="K1298" i="6"/>
  <c r="L1298" i="6" s="1"/>
  <c r="K1334" i="6"/>
  <c r="L1334" i="6" s="1"/>
  <c r="K1415" i="6"/>
  <c r="L1415" i="6" s="1"/>
  <c r="K728" i="6"/>
  <c r="L728" i="6" s="1"/>
  <c r="K803" i="6"/>
  <c r="L803" i="6" s="1"/>
  <c r="K861" i="6"/>
  <c r="L861" i="6" s="1"/>
  <c r="K880" i="6"/>
  <c r="L880" i="6" s="1"/>
  <c r="K977" i="6"/>
  <c r="L977" i="6" s="1"/>
  <c r="K1040" i="6"/>
  <c r="L1040" i="6" s="1"/>
  <c r="K1128" i="6"/>
  <c r="L1128" i="6" s="1"/>
  <c r="K1146" i="6"/>
  <c r="L1146" i="6" s="1"/>
  <c r="K1188" i="6"/>
  <c r="L1188" i="6" s="1"/>
  <c r="K1254" i="6"/>
  <c r="L1254" i="6" s="1"/>
  <c r="K1284" i="6"/>
  <c r="L1284" i="6" s="1"/>
  <c r="K1409" i="6"/>
  <c r="L1409" i="6" s="1"/>
  <c r="K1481" i="6"/>
  <c r="L1481" i="6" s="1"/>
  <c r="K330" i="6"/>
  <c r="L330" i="6" s="1"/>
  <c r="K554" i="6"/>
  <c r="L554" i="6" s="1"/>
  <c r="K682" i="6"/>
  <c r="L682" i="6" s="1"/>
  <c r="K823" i="6"/>
  <c r="L823" i="6" s="1"/>
  <c r="K843" i="6"/>
  <c r="L843" i="6" s="1"/>
  <c r="K969" i="6"/>
  <c r="L969" i="6" s="1"/>
  <c r="K987" i="6"/>
  <c r="L987" i="6" s="1"/>
  <c r="K1005" i="6"/>
  <c r="L1005" i="6" s="1"/>
  <c r="K1023" i="6"/>
  <c r="L1023" i="6" s="1"/>
  <c r="K1067" i="6"/>
  <c r="L1067" i="6" s="1"/>
  <c r="K1076" i="6"/>
  <c r="L1076" i="6" s="1"/>
  <c r="K1085" i="6"/>
  <c r="L1085" i="6" s="1"/>
  <c r="K1156" i="6"/>
  <c r="L1156" i="6" s="1"/>
  <c r="K1164" i="6"/>
  <c r="L1164" i="6" s="1"/>
  <c r="K1181" i="6"/>
  <c r="L1181" i="6" s="1"/>
  <c r="K1206" i="6"/>
  <c r="L1206" i="6" s="1"/>
  <c r="K1214" i="6"/>
  <c r="L1214" i="6" s="1"/>
  <c r="K1222" i="6"/>
  <c r="L1222" i="6" s="1"/>
  <c r="K1239" i="6"/>
  <c r="L1239" i="6" s="1"/>
  <c r="K1292" i="6"/>
  <c r="L1292" i="6" s="1"/>
  <c r="K1299" i="6"/>
  <c r="L1299" i="6" s="1"/>
  <c r="K1306" i="6"/>
  <c r="L1306" i="6" s="1"/>
  <c r="K1328" i="6"/>
  <c r="L1328" i="6" s="1"/>
  <c r="K1335" i="6"/>
  <c r="L1335" i="6" s="1"/>
  <c r="K1342" i="6"/>
  <c r="L1342" i="6" s="1"/>
  <c r="K1364" i="6"/>
  <c r="L1364" i="6" s="1"/>
  <c r="K1377" i="6"/>
  <c r="L1377" i="6" s="1"/>
  <c r="K1390" i="6"/>
  <c r="L1390" i="6" s="1"/>
  <c r="K1403" i="6"/>
  <c r="L1403" i="6" s="1"/>
  <c r="K1416" i="6"/>
  <c r="L1416" i="6" s="1"/>
  <c r="K1436" i="6"/>
  <c r="L1436" i="6" s="1"/>
  <c r="K1449" i="6"/>
  <c r="L1449" i="6" s="1"/>
  <c r="K1462" i="6"/>
  <c r="L1462" i="6" s="1"/>
  <c r="K1475" i="6"/>
  <c r="L1475" i="6" s="1"/>
  <c r="K1488" i="6"/>
  <c r="L1488" i="6" s="1"/>
  <c r="K1508" i="6"/>
  <c r="L1508" i="6" s="1"/>
  <c r="K1521" i="6"/>
  <c r="L1521" i="6" s="1"/>
  <c r="K488" i="6"/>
  <c r="L488" i="6" s="1"/>
  <c r="K632" i="6"/>
  <c r="L632" i="6" s="1"/>
  <c r="K771" i="6"/>
  <c r="L771" i="6" s="1"/>
  <c r="K820" i="6"/>
  <c r="L820" i="6" s="1"/>
  <c r="K849" i="6"/>
  <c r="L849" i="6" s="1"/>
  <c r="K869" i="6"/>
  <c r="L869" i="6" s="1"/>
  <c r="K888" i="6"/>
  <c r="L888" i="6" s="1"/>
  <c r="K946" i="6"/>
  <c r="L946" i="6" s="1"/>
  <c r="K1038" i="6"/>
  <c r="L1038" i="6" s="1"/>
  <c r="K1170" i="6"/>
  <c r="L1170" i="6" s="1"/>
  <c r="K1236" i="6"/>
  <c r="L1236" i="6" s="1"/>
  <c r="K1275" i="6"/>
  <c r="L1275" i="6" s="1"/>
  <c r="K1304" i="6"/>
  <c r="L1304" i="6" s="1"/>
  <c r="K1427" i="6"/>
  <c r="L1427" i="6" s="1"/>
  <c r="K915" i="6"/>
  <c r="L915" i="6" s="1"/>
  <c r="K997" i="6"/>
  <c r="L997" i="6" s="1"/>
  <c r="K1056" i="6"/>
  <c r="L1056" i="6" s="1"/>
  <c r="K1134" i="6"/>
  <c r="L1134" i="6" s="1"/>
  <c r="K1174" i="6"/>
  <c r="L1174" i="6" s="1"/>
  <c r="K1241" i="6"/>
  <c r="L1241" i="6" s="1"/>
  <c r="K1293" i="6"/>
  <c r="L1293" i="6" s="1"/>
  <c r="K1362" i="6"/>
  <c r="L1362" i="6" s="1"/>
  <c r="K1385" i="6"/>
  <c r="L1385" i="6" s="1"/>
  <c r="K1439" i="6"/>
  <c r="L1439" i="6" s="1"/>
  <c r="K1463" i="6"/>
  <c r="L1463" i="6" s="1"/>
  <c r="K1502" i="6"/>
  <c r="L1502" i="6" s="1"/>
  <c r="K1570" i="6"/>
  <c r="L1570" i="6" s="1"/>
  <c r="K1642" i="6"/>
  <c r="L1642" i="6" s="1"/>
  <c r="K811" i="6"/>
  <c r="L811" i="6" s="1"/>
  <c r="K853" i="6"/>
  <c r="L853" i="6" s="1"/>
  <c r="K874" i="6"/>
  <c r="L874" i="6" s="1"/>
  <c r="K1018" i="6"/>
  <c r="L1018" i="6" s="1"/>
  <c r="K1027" i="6"/>
  <c r="L1027" i="6" s="1"/>
  <c r="K1048" i="6"/>
  <c r="L1048" i="6" s="1"/>
  <c r="K1106" i="6"/>
  <c r="L1106" i="6" s="1"/>
  <c r="K1184" i="6"/>
  <c r="L1184" i="6" s="1"/>
  <c r="K1286" i="6"/>
  <c r="L1286" i="6" s="1"/>
  <c r="K1371" i="6"/>
  <c r="L1371" i="6" s="1"/>
  <c r="K1564" i="6"/>
  <c r="L1564" i="6" s="1"/>
  <c r="K1636" i="6"/>
  <c r="L1636" i="6" s="1"/>
  <c r="K366" i="6"/>
  <c r="L366" i="6" s="1"/>
  <c r="K988" i="6"/>
  <c r="L988" i="6" s="1"/>
  <c r="K1088" i="6"/>
  <c r="L1088" i="6" s="1"/>
  <c r="K1098" i="6"/>
  <c r="L1098" i="6" s="1"/>
  <c r="K1175" i="6"/>
  <c r="L1175" i="6" s="1"/>
  <c r="K1204" i="6"/>
  <c r="L1204" i="6" s="1"/>
  <c r="K1242" i="6"/>
  <c r="L1242" i="6" s="1"/>
  <c r="K1278" i="6"/>
  <c r="L1278" i="6" s="1"/>
  <c r="K1294" i="6"/>
  <c r="L1294" i="6" s="1"/>
  <c r="K1329" i="6"/>
  <c r="L1329" i="6" s="1"/>
  <c r="K1379" i="6"/>
  <c r="L1379" i="6" s="1"/>
  <c r="K1386" i="6"/>
  <c r="L1386" i="6" s="1"/>
  <c r="K1410" i="6"/>
  <c r="L1410" i="6" s="1"/>
  <c r="K1433" i="6"/>
  <c r="L1433" i="6" s="1"/>
  <c r="K1456" i="6"/>
  <c r="L1456" i="6" s="1"/>
  <c r="K1464" i="6"/>
  <c r="L1464" i="6" s="1"/>
  <c r="K1503" i="6"/>
  <c r="L1503" i="6" s="1"/>
  <c r="K1510" i="6"/>
  <c r="L1510" i="6" s="1"/>
  <c r="K1517" i="6"/>
  <c r="L1517" i="6" s="1"/>
  <c r="K1538" i="6"/>
  <c r="L1538" i="6" s="1"/>
  <c r="K1558" i="6"/>
  <c r="L1558" i="6" s="1"/>
  <c r="K1571" i="6"/>
  <c r="L1571" i="6" s="1"/>
  <c r="K1584" i="6"/>
  <c r="L1584" i="6" s="1"/>
  <c r="K1597" i="6"/>
  <c r="L1597" i="6" s="1"/>
  <c r="K1610" i="6"/>
  <c r="L1610" i="6" s="1"/>
  <c r="K1630" i="6"/>
  <c r="L1630" i="6" s="1"/>
  <c r="K1643" i="6"/>
  <c r="L1643" i="6" s="1"/>
  <c r="K1656" i="6"/>
  <c r="L1656" i="6" s="1"/>
  <c r="K1669" i="6"/>
  <c r="L1669" i="6" s="1"/>
  <c r="K1682" i="6"/>
  <c r="L1682" i="6" s="1"/>
  <c r="K1702" i="6"/>
  <c r="L1702" i="6" s="1"/>
  <c r="K1715" i="6"/>
  <c r="L1715" i="6" s="1"/>
  <c r="K1728" i="6"/>
  <c r="L1728" i="6" s="1"/>
  <c r="K1741" i="6"/>
  <c r="L1741" i="6" s="1"/>
  <c r="K1754" i="6"/>
  <c r="L1754" i="6" s="1"/>
  <c r="K1774" i="6"/>
  <c r="L1774" i="6" s="1"/>
  <c r="K1787" i="6"/>
  <c r="L1787" i="6" s="1"/>
  <c r="K641" i="6"/>
  <c r="L641" i="6" s="1"/>
  <c r="K834" i="6"/>
  <c r="L834" i="6" s="1"/>
  <c r="K897" i="6"/>
  <c r="L897" i="6" s="1"/>
  <c r="K928" i="6"/>
  <c r="L928" i="6" s="1"/>
  <c r="K1019" i="6"/>
  <c r="L1019" i="6" s="1"/>
  <c r="K1078" i="6"/>
  <c r="L1078" i="6" s="1"/>
  <c r="K1127" i="6"/>
  <c r="L1127" i="6" s="1"/>
  <c r="K1287" i="6"/>
  <c r="L1287" i="6" s="1"/>
  <c r="K1322" i="6"/>
  <c r="L1322" i="6" s="1"/>
  <c r="K1338" i="6"/>
  <c r="L1338" i="6" s="1"/>
  <c r="K1372" i="6"/>
  <c r="L1372" i="6" s="1"/>
  <c r="K1395" i="6"/>
  <c r="L1395" i="6" s="1"/>
  <c r="K1419" i="6"/>
  <c r="L1419" i="6" s="1"/>
  <c r="K1426" i="6"/>
  <c r="L1426" i="6" s="1"/>
  <c r="K1472" i="6"/>
  <c r="L1472" i="6" s="1"/>
  <c r="K1480" i="6"/>
  <c r="L1480" i="6" s="1"/>
  <c r="K737" i="6"/>
  <c r="L737" i="6" s="1"/>
  <c r="K1000" i="6"/>
  <c r="L1000" i="6" s="1"/>
  <c r="K1224" i="6"/>
  <c r="L1224" i="6" s="1"/>
  <c r="K1271" i="6"/>
  <c r="L1271" i="6" s="1"/>
  <c r="K1314" i="6"/>
  <c r="L1314" i="6" s="1"/>
  <c r="K1330" i="6"/>
  <c r="L1330" i="6" s="1"/>
  <c r="K1365" i="6"/>
  <c r="L1365" i="6" s="1"/>
  <c r="K1380" i="6"/>
  <c r="L1380" i="6" s="1"/>
  <c r="K1404" i="6"/>
  <c r="L1404" i="6" s="1"/>
  <c r="K1434" i="6"/>
  <c r="L1434" i="6" s="1"/>
  <c r="K1450" i="6"/>
  <c r="L1450" i="6" s="1"/>
  <c r="K1457" i="6"/>
  <c r="L1457" i="6" s="1"/>
  <c r="K512" i="6"/>
  <c r="L512" i="6" s="1"/>
  <c r="K846" i="6"/>
  <c r="L846" i="6" s="1"/>
  <c r="K1100" i="6"/>
  <c r="L1100" i="6" s="1"/>
  <c r="K1148" i="6"/>
  <c r="L1148" i="6" s="1"/>
  <c r="K1168" i="6"/>
  <c r="L1168" i="6" s="1"/>
  <c r="K1235" i="6"/>
  <c r="L1235" i="6" s="1"/>
  <c r="K1280" i="6"/>
  <c r="L1280" i="6" s="1"/>
  <c r="K1296" i="6"/>
  <c r="L1296" i="6" s="1"/>
  <c r="K1373" i="6"/>
  <c r="L1373" i="6" s="1"/>
  <c r="K1443" i="6"/>
  <c r="L1443" i="6" s="1"/>
  <c r="K784" i="6"/>
  <c r="L784" i="6" s="1"/>
  <c r="K815" i="6"/>
  <c r="L815" i="6" s="1"/>
  <c r="K857" i="6"/>
  <c r="L857" i="6" s="1"/>
  <c r="K951" i="6"/>
  <c r="L951" i="6" s="1"/>
  <c r="K972" i="6"/>
  <c r="L972" i="6" s="1"/>
  <c r="K982" i="6"/>
  <c r="L982" i="6" s="1"/>
  <c r="K1042" i="6"/>
  <c r="L1042" i="6" s="1"/>
  <c r="K1052" i="6"/>
  <c r="L1052" i="6" s="1"/>
  <c r="K1139" i="6"/>
  <c r="L1139" i="6" s="1"/>
  <c r="K1217" i="6"/>
  <c r="L1217" i="6" s="1"/>
  <c r="K1245" i="6"/>
  <c r="L1245" i="6" s="1"/>
  <c r="K1263" i="6"/>
  <c r="L1263" i="6" s="1"/>
  <c r="K1272" i="6"/>
  <c r="L1272" i="6" s="1"/>
  <c r="K1350" i="6"/>
  <c r="L1350" i="6" s="1"/>
  <c r="K1366" i="6"/>
  <c r="L1366" i="6" s="1"/>
  <c r="K1397" i="6"/>
  <c r="L1397" i="6" s="1"/>
  <c r="K1451" i="6"/>
  <c r="L1451" i="6" s="1"/>
  <c r="K1482" i="6"/>
  <c r="L1482" i="6" s="1"/>
  <c r="K775" i="6"/>
  <c r="L775" i="6" s="1"/>
  <c r="K795" i="6"/>
  <c r="L795" i="6" s="1"/>
  <c r="K931" i="6"/>
  <c r="L931" i="6" s="1"/>
  <c r="K1121" i="6"/>
  <c r="L1121" i="6" s="1"/>
  <c r="K1281" i="6"/>
  <c r="L1281" i="6" s="1"/>
  <c r="K1316" i="6"/>
  <c r="L1316" i="6" s="1"/>
  <c r="K1382" i="6"/>
  <c r="L1382" i="6" s="1"/>
  <c r="K1421" i="6"/>
  <c r="L1421" i="6" s="1"/>
  <c r="K1467" i="6"/>
  <c r="L1467" i="6" s="1"/>
  <c r="K1528" i="6"/>
  <c r="L1528" i="6" s="1"/>
  <c r="K787" i="6"/>
  <c r="L787" i="6" s="1"/>
  <c r="K903" i="6"/>
  <c r="L903" i="6" s="1"/>
  <c r="K985" i="6"/>
  <c r="L985" i="6" s="1"/>
  <c r="K1074" i="6"/>
  <c r="L1074" i="6" s="1"/>
  <c r="K1182" i="6"/>
  <c r="L1182" i="6" s="1"/>
  <c r="K1210" i="6"/>
  <c r="L1210" i="6" s="1"/>
  <c r="K1248" i="6"/>
  <c r="L1248" i="6" s="1"/>
  <c r="K1326" i="6"/>
  <c r="L1326" i="6" s="1"/>
  <c r="K1384" i="6"/>
  <c r="L1384" i="6" s="1"/>
  <c r="K1469" i="6"/>
  <c r="L1469" i="6" s="1"/>
  <c r="K1515" i="6"/>
  <c r="L1515" i="6" s="1"/>
  <c r="K1582" i="6"/>
  <c r="L1582" i="6" s="1"/>
  <c r="K1654" i="6"/>
  <c r="L1654" i="6" s="1"/>
  <c r="K912" i="6"/>
  <c r="L912" i="6" s="1"/>
  <c r="K934" i="6"/>
  <c r="L934" i="6" s="1"/>
  <c r="K1003" i="6"/>
  <c r="L1003" i="6" s="1"/>
  <c r="K1026" i="6"/>
  <c r="L1026" i="6" s="1"/>
  <c r="K1160" i="6"/>
  <c r="L1160" i="6" s="1"/>
  <c r="K1218" i="6"/>
  <c r="L1218" i="6" s="1"/>
  <c r="K1437" i="6"/>
  <c r="L1437" i="6" s="1"/>
  <c r="K1543" i="6"/>
  <c r="L1543" i="6" s="1"/>
  <c r="K1628" i="6"/>
  <c r="L1628" i="6" s="1"/>
  <c r="K1768" i="6"/>
  <c r="L1768" i="6" s="1"/>
  <c r="K1810" i="6"/>
  <c r="L1810" i="6" s="1"/>
  <c r="K1830" i="6"/>
  <c r="L1830" i="6" s="1"/>
  <c r="K1882" i="6"/>
  <c r="L1882" i="6" s="1"/>
  <c r="K1902" i="6"/>
  <c r="L1902" i="6" s="1"/>
  <c r="K1954" i="6"/>
  <c r="L1954" i="6" s="1"/>
  <c r="K1974" i="6"/>
  <c r="L1974" i="6" s="1"/>
  <c r="K2026" i="6"/>
  <c r="L2026" i="6" s="1"/>
  <c r="K2046" i="6"/>
  <c r="L2046" i="6" s="1"/>
  <c r="K2098" i="6"/>
  <c r="L2098" i="6" s="1"/>
  <c r="K2118" i="6"/>
  <c r="L2118" i="6" s="1"/>
  <c r="K2190" i="6"/>
  <c r="L2190" i="6" s="1"/>
  <c r="K1096" i="6"/>
  <c r="L1096" i="6" s="1"/>
  <c r="K1150" i="6"/>
  <c r="L1150" i="6" s="1"/>
  <c r="K1274" i="6"/>
  <c r="L1274" i="6" s="1"/>
  <c r="K1308" i="6"/>
  <c r="L1308" i="6" s="1"/>
  <c r="K1535" i="6"/>
  <c r="L1535" i="6" s="1"/>
  <c r="K1552" i="6"/>
  <c r="L1552" i="6" s="1"/>
  <c r="K1567" i="6"/>
  <c r="L1567" i="6" s="1"/>
  <c r="K1606" i="6"/>
  <c r="L1606" i="6" s="1"/>
  <c r="K1614" i="6"/>
  <c r="L1614" i="6" s="1"/>
  <c r="K1637" i="6"/>
  <c r="L1637" i="6" s="1"/>
  <c r="K1660" i="6"/>
  <c r="L1660" i="6" s="1"/>
  <c r="K1684" i="6"/>
  <c r="L1684" i="6" s="1"/>
  <c r="K1691" i="6"/>
  <c r="L1691" i="6" s="1"/>
  <c r="K1745" i="6"/>
  <c r="L1745" i="6" s="1"/>
  <c r="K1783" i="6"/>
  <c r="L1783" i="6" s="1"/>
  <c r="K1804" i="6"/>
  <c r="L1804" i="6" s="1"/>
  <c r="K1824" i="6"/>
  <c r="L1824" i="6" s="1"/>
  <c r="K1837" i="6"/>
  <c r="L1837" i="6" s="1"/>
  <c r="K1850" i="6"/>
  <c r="L1850" i="6" s="1"/>
  <c r="K1863" i="6"/>
  <c r="L1863" i="6" s="1"/>
  <c r="K1876" i="6"/>
  <c r="L1876" i="6" s="1"/>
  <c r="K1896" i="6"/>
  <c r="L1896" i="6" s="1"/>
  <c r="K1909" i="6"/>
  <c r="L1909" i="6" s="1"/>
  <c r="K1922" i="6"/>
  <c r="L1922" i="6" s="1"/>
  <c r="K1935" i="6"/>
  <c r="L1935" i="6" s="1"/>
  <c r="K1948" i="6"/>
  <c r="L1948" i="6" s="1"/>
  <c r="K1968" i="6"/>
  <c r="L1968" i="6" s="1"/>
  <c r="K1981" i="6"/>
  <c r="L1981" i="6" s="1"/>
  <c r="K1994" i="6"/>
  <c r="L1994" i="6" s="1"/>
  <c r="K2007" i="6"/>
  <c r="L2007" i="6" s="1"/>
  <c r="K2020" i="6"/>
  <c r="L2020" i="6" s="1"/>
  <c r="K2040" i="6"/>
  <c r="L2040" i="6" s="1"/>
  <c r="K2053" i="6"/>
  <c r="L2053" i="6" s="1"/>
  <c r="K2066" i="6"/>
  <c r="L2066" i="6" s="1"/>
  <c r="K2079" i="6"/>
  <c r="L2079" i="6" s="1"/>
  <c r="K2092" i="6"/>
  <c r="L2092" i="6" s="1"/>
  <c r="K2112" i="6"/>
  <c r="L2112" i="6" s="1"/>
  <c r="K2125" i="6"/>
  <c r="L2125" i="6" s="1"/>
  <c r="K2138" i="6"/>
  <c r="L2138" i="6" s="1"/>
  <c r="K2151" i="6"/>
  <c r="L2151" i="6" s="1"/>
  <c r="K2164" i="6"/>
  <c r="L2164" i="6" s="1"/>
  <c r="K2184" i="6"/>
  <c r="L2184" i="6" s="1"/>
  <c r="K2197" i="6"/>
  <c r="L2197" i="6" s="1"/>
  <c r="K2210" i="6"/>
  <c r="L2210" i="6" s="1"/>
  <c r="K2223" i="6"/>
  <c r="L2223" i="6" s="1"/>
  <c r="K2236" i="6"/>
  <c r="L2236" i="6" s="1"/>
  <c r="K2256" i="6"/>
  <c r="L2256" i="6" s="1"/>
  <c r="K2269" i="6"/>
  <c r="L2269" i="6" s="1"/>
  <c r="K2282" i="6"/>
  <c r="L2282" i="6" s="1"/>
  <c r="K2295" i="6"/>
  <c r="L2295" i="6" s="1"/>
  <c r="K2308" i="6"/>
  <c r="L2308" i="6" s="1"/>
  <c r="K2328" i="6"/>
  <c r="L2328" i="6" s="1"/>
  <c r="K2341" i="6"/>
  <c r="L2341" i="6" s="1"/>
  <c r="K2354" i="6"/>
  <c r="L2354" i="6" s="1"/>
  <c r="K2367" i="6"/>
  <c r="L2367" i="6" s="1"/>
  <c r="K2380" i="6"/>
  <c r="L2380" i="6" s="1"/>
  <c r="K1062" i="6"/>
  <c r="L1062" i="6" s="1"/>
  <c r="K1353" i="6"/>
  <c r="L1353" i="6" s="1"/>
  <c r="K1407" i="6"/>
  <c r="L1407" i="6" s="1"/>
  <c r="K1591" i="6"/>
  <c r="L1591" i="6" s="1"/>
  <c r="K1676" i="6"/>
  <c r="L1676" i="6" s="1"/>
  <c r="K1722" i="6"/>
  <c r="L1722" i="6" s="1"/>
  <c r="K1798" i="6"/>
  <c r="L1798" i="6" s="1"/>
  <c r="K1818" i="6"/>
  <c r="L1818" i="6" s="1"/>
  <c r="K1870" i="6"/>
  <c r="L1870" i="6" s="1"/>
  <c r="K1890" i="6"/>
  <c r="L1890" i="6" s="1"/>
  <c r="K1942" i="6"/>
  <c r="L1942" i="6" s="1"/>
  <c r="K1962" i="6"/>
  <c r="L1962" i="6" s="1"/>
  <c r="K2014" i="6"/>
  <c r="L2014" i="6" s="1"/>
  <c r="K2034" i="6"/>
  <c r="L2034" i="6" s="1"/>
  <c r="K2086" i="6"/>
  <c r="L2086" i="6" s="1"/>
  <c r="K2106" i="6"/>
  <c r="L2106" i="6" s="1"/>
  <c r="K2178" i="6"/>
  <c r="L2178" i="6" s="1"/>
  <c r="K892" i="6"/>
  <c r="L892" i="6" s="1"/>
  <c r="K1220" i="6"/>
  <c r="L1220" i="6" s="1"/>
  <c r="K1265" i="6"/>
  <c r="L1265" i="6" s="1"/>
  <c r="K1398" i="6"/>
  <c r="L1398" i="6" s="1"/>
  <c r="K1529" i="6"/>
  <c r="L1529" i="6" s="1"/>
  <c r="K1553" i="6"/>
  <c r="L1553" i="6" s="1"/>
  <c r="K1568" i="6"/>
  <c r="L1568" i="6" s="1"/>
  <c r="K1576" i="6"/>
  <c r="L1576" i="6" s="1"/>
  <c r="K1600" i="6"/>
  <c r="L1600" i="6" s="1"/>
  <c r="K1607" i="6"/>
  <c r="L1607" i="6" s="1"/>
  <c r="K1615" i="6"/>
  <c r="L1615" i="6" s="1"/>
  <c r="K1638" i="6"/>
  <c r="L1638" i="6" s="1"/>
  <c r="K1661" i="6"/>
  <c r="L1661" i="6" s="1"/>
  <c r="K1685" i="6"/>
  <c r="L1685" i="6" s="1"/>
  <c r="K1692" i="6"/>
  <c r="L1692" i="6" s="1"/>
  <c r="K1738" i="6"/>
  <c r="L1738" i="6" s="1"/>
  <c r="K1746" i="6"/>
  <c r="L1746" i="6" s="1"/>
  <c r="K1762" i="6"/>
  <c r="L1762" i="6" s="1"/>
  <c r="K1784" i="6"/>
  <c r="L1784" i="6" s="1"/>
  <c r="K1792" i="6"/>
  <c r="L1792" i="6" s="1"/>
  <c r="K1812" i="6"/>
  <c r="L1812" i="6" s="1"/>
  <c r="K1825" i="6"/>
  <c r="L1825" i="6" s="1"/>
  <c r="K1838" i="6"/>
  <c r="L1838" i="6" s="1"/>
  <c r="K1851" i="6"/>
  <c r="L1851" i="6" s="1"/>
  <c r="K1864" i="6"/>
  <c r="L1864" i="6" s="1"/>
  <c r="K1884" i="6"/>
  <c r="L1884" i="6" s="1"/>
  <c r="K1897" i="6"/>
  <c r="L1897" i="6" s="1"/>
  <c r="K1910" i="6"/>
  <c r="L1910" i="6" s="1"/>
  <c r="K1923" i="6"/>
  <c r="L1923" i="6" s="1"/>
  <c r="K1936" i="6"/>
  <c r="L1936" i="6" s="1"/>
  <c r="K1956" i="6"/>
  <c r="L1956" i="6" s="1"/>
  <c r="K1969" i="6"/>
  <c r="L1969" i="6" s="1"/>
  <c r="K1982" i="6"/>
  <c r="L1982" i="6" s="1"/>
  <c r="K1995" i="6"/>
  <c r="L1995" i="6" s="1"/>
  <c r="K2008" i="6"/>
  <c r="L2008" i="6" s="1"/>
  <c r="K2028" i="6"/>
  <c r="L2028" i="6" s="1"/>
  <c r="K2041" i="6"/>
  <c r="L2041" i="6" s="1"/>
  <c r="K2054" i="6"/>
  <c r="L2054" i="6" s="1"/>
  <c r="K2067" i="6"/>
  <c r="L2067" i="6" s="1"/>
  <c r="K2080" i="6"/>
  <c r="L2080" i="6" s="1"/>
  <c r="K2100" i="6"/>
  <c r="L2100" i="6" s="1"/>
  <c r="K2113" i="6"/>
  <c r="L2113" i="6" s="1"/>
  <c r="K2126" i="6"/>
  <c r="L2126" i="6" s="1"/>
  <c r="K2139" i="6"/>
  <c r="L2139" i="6" s="1"/>
  <c r="K2152" i="6"/>
  <c r="L2152" i="6" s="1"/>
  <c r="K2172" i="6"/>
  <c r="L2172" i="6" s="1"/>
  <c r="K2185" i="6"/>
  <c r="L2185" i="6" s="1"/>
  <c r="K2198" i="6"/>
  <c r="L2198" i="6" s="1"/>
  <c r="K1256" i="6"/>
  <c r="L1256" i="6" s="1"/>
  <c r="K1310" i="6"/>
  <c r="L1310" i="6" s="1"/>
  <c r="K1408" i="6"/>
  <c r="L1408" i="6" s="1"/>
  <c r="K1430" i="6"/>
  <c r="L1430" i="6" s="1"/>
  <c r="K1546" i="6"/>
  <c r="L1546" i="6" s="1"/>
  <c r="K1561" i="6"/>
  <c r="L1561" i="6" s="1"/>
  <c r="K1624" i="6"/>
  <c r="L1624" i="6" s="1"/>
  <c r="K1700" i="6"/>
  <c r="L1700" i="6" s="1"/>
  <c r="K1806" i="6"/>
  <c r="L1806" i="6" s="1"/>
  <c r="K1858" i="6"/>
  <c r="L1858" i="6" s="1"/>
  <c r="K1878" i="6"/>
  <c r="L1878" i="6" s="1"/>
  <c r="K1930" i="6"/>
  <c r="L1930" i="6" s="1"/>
  <c r="K1950" i="6"/>
  <c r="L1950" i="6" s="1"/>
  <c r="K2002" i="6"/>
  <c r="L2002" i="6" s="1"/>
  <c r="K2022" i="6"/>
  <c r="L2022" i="6" s="1"/>
  <c r="K2074" i="6"/>
  <c r="L2074" i="6" s="1"/>
  <c r="K2094" i="6"/>
  <c r="L2094" i="6" s="1"/>
  <c r="K2166" i="6"/>
  <c r="L2166" i="6" s="1"/>
  <c r="K973" i="6"/>
  <c r="L973" i="6" s="1"/>
  <c r="K1200" i="6"/>
  <c r="L1200" i="6" s="1"/>
  <c r="K1530" i="6"/>
  <c r="L1530" i="6" s="1"/>
  <c r="K1709" i="6"/>
  <c r="L1709" i="6" s="1"/>
  <c r="K1800" i="6"/>
  <c r="L1800" i="6" s="1"/>
  <c r="K1852" i="6"/>
  <c r="L1852" i="6" s="1"/>
  <c r="K1872" i="6"/>
  <c r="L1872" i="6" s="1"/>
  <c r="K1924" i="6"/>
  <c r="L1924" i="6" s="1"/>
  <c r="K1944" i="6"/>
  <c r="L1944" i="6" s="1"/>
  <c r="K1996" i="6"/>
  <c r="L1996" i="6" s="1"/>
  <c r="K2016" i="6"/>
  <c r="L2016" i="6" s="1"/>
  <c r="K2068" i="6"/>
  <c r="L2068" i="6" s="1"/>
  <c r="K2088" i="6"/>
  <c r="L2088" i="6" s="1"/>
  <c r="K2160" i="6"/>
  <c r="L2160" i="6" s="1"/>
  <c r="K1290" i="6"/>
  <c r="L1290" i="6" s="1"/>
  <c r="K1367" i="6"/>
  <c r="L1367" i="6" s="1"/>
  <c r="K1400" i="6"/>
  <c r="L1400" i="6" s="1"/>
  <c r="K1452" i="6"/>
  <c r="L1452" i="6" s="1"/>
  <c r="K1493" i="6"/>
  <c r="L1493" i="6" s="1"/>
  <c r="K1578" i="6"/>
  <c r="L1578" i="6" s="1"/>
  <c r="K1663" i="6"/>
  <c r="L1663" i="6" s="1"/>
  <c r="K1748" i="6"/>
  <c r="L1748" i="6" s="1"/>
  <c r="K1794" i="6"/>
  <c r="L1794" i="6" s="1"/>
  <c r="K1846" i="6"/>
  <c r="L1846" i="6" s="1"/>
  <c r="K1866" i="6"/>
  <c r="L1866" i="6" s="1"/>
  <c r="K1918" i="6"/>
  <c r="L1918" i="6" s="1"/>
  <c r="K1938" i="6"/>
  <c r="L1938" i="6" s="1"/>
  <c r="K1990" i="6"/>
  <c r="L1990" i="6" s="1"/>
  <c r="K2010" i="6"/>
  <c r="L2010" i="6" s="1"/>
  <c r="K2062" i="6"/>
  <c r="L2062" i="6" s="1"/>
  <c r="K2082" i="6"/>
  <c r="L2082" i="6" s="1"/>
  <c r="K2154" i="6"/>
  <c r="L2154" i="6" s="1"/>
  <c r="K838" i="6"/>
  <c r="L838" i="6" s="1"/>
  <c r="K873" i="6"/>
  <c r="L873" i="6" s="1"/>
  <c r="K1112" i="6"/>
  <c r="L1112" i="6" s="1"/>
  <c r="K1258" i="6"/>
  <c r="L1258" i="6" s="1"/>
  <c r="K1391" i="6"/>
  <c r="L1391" i="6" s="1"/>
  <c r="K1504" i="6"/>
  <c r="L1504" i="6" s="1"/>
  <c r="K1523" i="6"/>
  <c r="L1523" i="6" s="1"/>
  <c r="K1540" i="6"/>
  <c r="L1540" i="6" s="1"/>
  <c r="K1594" i="6"/>
  <c r="L1594" i="6" s="1"/>
  <c r="K1602" i="6"/>
  <c r="L1602" i="6" s="1"/>
  <c r="K1618" i="6"/>
  <c r="L1618" i="6" s="1"/>
  <c r="K1640" i="6"/>
  <c r="L1640" i="6" s="1"/>
  <c r="K1648" i="6"/>
  <c r="L1648" i="6" s="1"/>
  <c r="K1672" i="6"/>
  <c r="L1672" i="6" s="1"/>
  <c r="K1679" i="6"/>
  <c r="L1679" i="6" s="1"/>
  <c r="K1687" i="6"/>
  <c r="L1687" i="6" s="1"/>
  <c r="K1710" i="6"/>
  <c r="L1710" i="6" s="1"/>
  <c r="K1733" i="6"/>
  <c r="L1733" i="6" s="1"/>
  <c r="K1757" i="6"/>
  <c r="L1757" i="6" s="1"/>
  <c r="K1764" i="6"/>
  <c r="L1764" i="6" s="1"/>
  <c r="K1801" i="6"/>
  <c r="L1801" i="6" s="1"/>
  <c r="K1814" i="6"/>
  <c r="L1814" i="6" s="1"/>
  <c r="K1827" i="6"/>
  <c r="L1827" i="6" s="1"/>
  <c r="K1840" i="6"/>
  <c r="L1840" i="6" s="1"/>
  <c r="K1860" i="6"/>
  <c r="L1860" i="6" s="1"/>
  <c r="K1873" i="6"/>
  <c r="L1873" i="6" s="1"/>
  <c r="K1886" i="6"/>
  <c r="L1886" i="6" s="1"/>
  <c r="K1899" i="6"/>
  <c r="L1899" i="6" s="1"/>
  <c r="K1912" i="6"/>
  <c r="L1912" i="6" s="1"/>
  <c r="K1932" i="6"/>
  <c r="L1932" i="6" s="1"/>
  <c r="K1945" i="6"/>
  <c r="L1945" i="6" s="1"/>
  <c r="K1958" i="6"/>
  <c r="L1958" i="6" s="1"/>
  <c r="K1971" i="6"/>
  <c r="L1971" i="6" s="1"/>
  <c r="K1984" i="6"/>
  <c r="L1984" i="6" s="1"/>
  <c r="K2004" i="6"/>
  <c r="L2004" i="6" s="1"/>
  <c r="K2017" i="6"/>
  <c r="L2017" i="6" s="1"/>
  <c r="K2030" i="6"/>
  <c r="L2030" i="6" s="1"/>
  <c r="K2043" i="6"/>
  <c r="L2043" i="6" s="1"/>
  <c r="K2056" i="6"/>
  <c r="L2056" i="6" s="1"/>
  <c r="K2076" i="6"/>
  <c r="L2076" i="6" s="1"/>
  <c r="K2089" i="6"/>
  <c r="L2089" i="6" s="1"/>
  <c r="K2102" i="6"/>
  <c r="L2102" i="6" s="1"/>
  <c r="K2115" i="6"/>
  <c r="L2115" i="6" s="1"/>
  <c r="K2128" i="6"/>
  <c r="L2128" i="6" s="1"/>
  <c r="K2148" i="6"/>
  <c r="L2148" i="6" s="1"/>
  <c r="K2161" i="6"/>
  <c r="L2161" i="6" s="1"/>
  <c r="K2174" i="6"/>
  <c r="L2174" i="6" s="1"/>
  <c r="K2187" i="6"/>
  <c r="L2187" i="6" s="1"/>
  <c r="K2200" i="6"/>
  <c r="L2200" i="6" s="1"/>
  <c r="K2220" i="6"/>
  <c r="L2220" i="6" s="1"/>
  <c r="K2233" i="6"/>
  <c r="L2233" i="6" s="1"/>
  <c r="K2246" i="6"/>
  <c r="L2246" i="6" s="1"/>
  <c r="K2259" i="6"/>
  <c r="L2259" i="6" s="1"/>
  <c r="K2272" i="6"/>
  <c r="L2272" i="6" s="1"/>
  <c r="K2292" i="6"/>
  <c r="L2292" i="6" s="1"/>
  <c r="K2305" i="6"/>
  <c r="L2305" i="6" s="1"/>
  <c r="K2318" i="6"/>
  <c r="L2318" i="6" s="1"/>
  <c r="K2331" i="6"/>
  <c r="L2331" i="6" s="1"/>
  <c r="K2344" i="6"/>
  <c r="L2344" i="6" s="1"/>
  <c r="K2364" i="6"/>
  <c r="L2364" i="6" s="1"/>
  <c r="K2377" i="6"/>
  <c r="L2377" i="6" s="1"/>
  <c r="K1534" i="6"/>
  <c r="L1534" i="6" s="1"/>
  <c r="K1657" i="6"/>
  <c r="L1657" i="6" s="1"/>
  <c r="K1788" i="6"/>
  <c r="L1788" i="6" s="1"/>
  <c r="K1854" i="6"/>
  <c r="L1854" i="6" s="1"/>
  <c r="K1556" i="6"/>
  <c r="L1556" i="6" s="1"/>
  <c r="K1626" i="6"/>
  <c r="L1626" i="6" s="1"/>
  <c r="K1816" i="6"/>
  <c r="L1816" i="6" s="1"/>
  <c r="K1939" i="6"/>
  <c r="L1939" i="6" s="1"/>
  <c r="K1966" i="6"/>
  <c r="L1966" i="6" s="1"/>
  <c r="K1986" i="6"/>
  <c r="L1986" i="6" s="1"/>
  <c r="K2032" i="6"/>
  <c r="L2032" i="6" s="1"/>
  <c r="K2155" i="6"/>
  <c r="L2155" i="6" s="1"/>
  <c r="K2202" i="6"/>
  <c r="L2202" i="6" s="1"/>
  <c r="K2211" i="6"/>
  <c r="L2211" i="6" s="1"/>
  <c r="K2371" i="6"/>
  <c r="L2371" i="6" s="1"/>
  <c r="K2413" i="6"/>
  <c r="L2413" i="6" s="1"/>
  <c r="K2452" i="6"/>
  <c r="L2452" i="6" s="1"/>
  <c r="K2460" i="6"/>
  <c r="L2460" i="6" s="1"/>
  <c r="K1526" i="6"/>
  <c r="L1526" i="6" s="1"/>
  <c r="K1718" i="6"/>
  <c r="L1718" i="6" s="1"/>
  <c r="K1789" i="6"/>
  <c r="L1789" i="6" s="1"/>
  <c r="K1808" i="6"/>
  <c r="L1808" i="6" s="1"/>
  <c r="K1836" i="6"/>
  <c r="L1836" i="6" s="1"/>
  <c r="K1855" i="6"/>
  <c r="L1855" i="6" s="1"/>
  <c r="K1874" i="6"/>
  <c r="L1874" i="6" s="1"/>
  <c r="K2024" i="6"/>
  <c r="L2024" i="6" s="1"/>
  <c r="K2052" i="6"/>
  <c r="L2052" i="6" s="1"/>
  <c r="K2283" i="6"/>
  <c r="L2283" i="6" s="1"/>
  <c r="K942" i="6"/>
  <c r="L942" i="6" s="1"/>
  <c r="K1627" i="6"/>
  <c r="L1627" i="6" s="1"/>
  <c r="K1690" i="6"/>
  <c r="L1690" i="6" s="1"/>
  <c r="K1103" i="6"/>
  <c r="L1103" i="6" s="1"/>
  <c r="K1114" i="6"/>
  <c r="L1114" i="6" s="1"/>
  <c r="K1478" i="6"/>
  <c r="L1478" i="6" s="1"/>
  <c r="K1604" i="6"/>
  <c r="L1604" i="6" s="1"/>
  <c r="K1633" i="6"/>
  <c r="L1633" i="6" s="1"/>
  <c r="K1674" i="6"/>
  <c r="L1674" i="6" s="1"/>
  <c r="K1696" i="6"/>
  <c r="L1696" i="6" s="1"/>
  <c r="K1880" i="6"/>
  <c r="L1880" i="6" s="1"/>
  <c r="K1908" i="6"/>
  <c r="L1908" i="6" s="1"/>
  <c r="K2096" i="6"/>
  <c r="L2096" i="6" s="1"/>
  <c r="K2124" i="6"/>
  <c r="L2124" i="6" s="1"/>
  <c r="K2244" i="6"/>
  <c r="L2244" i="6" s="1"/>
  <c r="K2253" i="6"/>
  <c r="L2253" i="6" s="1"/>
  <c r="K1506" i="6"/>
  <c r="L1506" i="6" s="1"/>
  <c r="K1848" i="6"/>
  <c r="L1848" i="6" s="1"/>
  <c r="K1998" i="6"/>
  <c r="L1998" i="6" s="1"/>
  <c r="K2037" i="6"/>
  <c r="L2037" i="6" s="1"/>
  <c r="K2136" i="6"/>
  <c r="L2136" i="6" s="1"/>
  <c r="K2156" i="6"/>
  <c r="L2156" i="6" s="1"/>
  <c r="K2312" i="6"/>
  <c r="L2312" i="6" s="1"/>
  <c r="K2401" i="6"/>
  <c r="L2401" i="6" s="1"/>
  <c r="K2427" i="6"/>
  <c r="L2427" i="6" s="1"/>
  <c r="K2491" i="6"/>
  <c r="L2491" i="6" s="1"/>
  <c r="K2504" i="6"/>
  <c r="L2504" i="6" s="1"/>
  <c r="K2530" i="6"/>
  <c r="L2530" i="6" s="1"/>
  <c r="K2563" i="6"/>
  <c r="L2563" i="6" s="1"/>
  <c r="K2576" i="6"/>
  <c r="L2576" i="6" s="1"/>
  <c r="K2602" i="6"/>
  <c r="L2602" i="6" s="1"/>
  <c r="K2635" i="6"/>
  <c r="L2635" i="6" s="1"/>
  <c r="K2648" i="6"/>
  <c r="L2648" i="6" s="1"/>
  <c r="K2674" i="6"/>
  <c r="L2674" i="6" s="1"/>
  <c r="K2707" i="6"/>
  <c r="L2707" i="6" s="1"/>
  <c r="K1485" i="6"/>
  <c r="L1485" i="6" s="1"/>
  <c r="K1496" i="6"/>
  <c r="L1496" i="6" s="1"/>
  <c r="K1828" i="6"/>
  <c r="L1828" i="6" s="1"/>
  <c r="K1868" i="6"/>
  <c r="L1868" i="6" s="1"/>
  <c r="K1888" i="6"/>
  <c r="L1888" i="6" s="1"/>
  <c r="K1978" i="6"/>
  <c r="L1978" i="6" s="1"/>
  <c r="K2018" i="6"/>
  <c r="L2018" i="6" s="1"/>
  <c r="K2058" i="6"/>
  <c r="L2058" i="6" s="1"/>
  <c r="K2097" i="6"/>
  <c r="L2097" i="6" s="1"/>
  <c r="K2116" i="6"/>
  <c r="L2116" i="6" s="1"/>
  <c r="K2176" i="6"/>
  <c r="L2176" i="6" s="1"/>
  <c r="K2196" i="6"/>
  <c r="L2196" i="6" s="1"/>
  <c r="K2266" i="6"/>
  <c r="L2266" i="6" s="1"/>
  <c r="K2294" i="6"/>
  <c r="L2294" i="6" s="1"/>
  <c r="K2340" i="6"/>
  <c r="L2340" i="6" s="1"/>
  <c r="K2358" i="6"/>
  <c r="L2358" i="6" s="1"/>
  <c r="K2385" i="6"/>
  <c r="L2385" i="6" s="1"/>
  <c r="K2437" i="6"/>
  <c r="L2437" i="6" s="1"/>
  <c r="K2461" i="6"/>
  <c r="L2461" i="6" s="1"/>
  <c r="K2469" i="6"/>
  <c r="L2469" i="6" s="1"/>
  <c r="K2476" i="6"/>
  <c r="L2476" i="6" s="1"/>
  <c r="K2485" i="6"/>
  <c r="L2485" i="6" s="1"/>
  <c r="K2498" i="6"/>
  <c r="L2498" i="6" s="1"/>
  <c r="K1650" i="6"/>
  <c r="L1650" i="6" s="1"/>
  <c r="K1959" i="6"/>
  <c r="L1959" i="6" s="1"/>
  <c r="K2038" i="6"/>
  <c r="L2038" i="6" s="1"/>
  <c r="K2078" i="6"/>
  <c r="L2078" i="6" s="1"/>
  <c r="K2168" i="6"/>
  <c r="L2168" i="6" s="1"/>
  <c r="K2208" i="6"/>
  <c r="L2208" i="6" s="1"/>
  <c r="K2227" i="6"/>
  <c r="L2227" i="6" s="1"/>
  <c r="K2257" i="6"/>
  <c r="L2257" i="6" s="1"/>
  <c r="K2286" i="6"/>
  <c r="L2286" i="6" s="1"/>
  <c r="K2492" i="6"/>
  <c r="L2492" i="6" s="1"/>
  <c r="K1476" i="6"/>
  <c r="L1476" i="6" s="1"/>
  <c r="K1532" i="6"/>
  <c r="L1532" i="6" s="1"/>
  <c r="K1565" i="6"/>
  <c r="L1565" i="6" s="1"/>
  <c r="K1673" i="6"/>
  <c r="L1673" i="6" s="1"/>
  <c r="K1920" i="6"/>
  <c r="L1920" i="6" s="1"/>
  <c r="K1940" i="6"/>
  <c r="L1940" i="6" s="1"/>
  <c r="K2019" i="6"/>
  <c r="L2019" i="6" s="1"/>
  <c r="K2368" i="6"/>
  <c r="L2368" i="6" s="1"/>
  <c r="K2403" i="6"/>
  <c r="L2403" i="6" s="1"/>
  <c r="K2462" i="6"/>
  <c r="L2462" i="6" s="1"/>
  <c r="K2486" i="6"/>
  <c r="L2486" i="6" s="1"/>
  <c r="K1454" i="6"/>
  <c r="L1454" i="6" s="1"/>
  <c r="K1759" i="6"/>
  <c r="L1759" i="6" s="1"/>
  <c r="K1781" i="6"/>
  <c r="L1781" i="6" s="1"/>
  <c r="K1821" i="6"/>
  <c r="L1821" i="6" s="1"/>
  <c r="K1881" i="6"/>
  <c r="L1881" i="6" s="1"/>
  <c r="K1900" i="6"/>
  <c r="L1900" i="6" s="1"/>
  <c r="K1960" i="6"/>
  <c r="L1960" i="6" s="1"/>
  <c r="K1980" i="6"/>
  <c r="L1980" i="6" s="1"/>
  <c r="K2011" i="6"/>
  <c r="L2011" i="6" s="1"/>
  <c r="K2050" i="6"/>
  <c r="L2050" i="6" s="1"/>
  <c r="K2070" i="6"/>
  <c r="L2070" i="6" s="1"/>
  <c r="K2109" i="6"/>
  <c r="L2109" i="6" s="1"/>
  <c r="K2169" i="6"/>
  <c r="L2169" i="6" s="1"/>
  <c r="K2268" i="6"/>
  <c r="L2268" i="6" s="1"/>
  <c r="K2287" i="6"/>
  <c r="L2287" i="6" s="1"/>
  <c r="K2296" i="6"/>
  <c r="L2296" i="6" s="1"/>
  <c r="K2306" i="6"/>
  <c r="L2306" i="6" s="1"/>
  <c r="K2342" i="6"/>
  <c r="L2342" i="6" s="1"/>
  <c r="K2352" i="6"/>
  <c r="L2352" i="6" s="1"/>
  <c r="K2439" i="6"/>
  <c r="L2439" i="6" s="1"/>
  <c r="K1124" i="6"/>
  <c r="L1124" i="6" s="1"/>
  <c r="K1445" i="6"/>
  <c r="L1445" i="6" s="1"/>
  <c r="K1619" i="6"/>
  <c r="L1619" i="6" s="1"/>
  <c r="K1664" i="6"/>
  <c r="L1664" i="6" s="1"/>
  <c r="K1750" i="6"/>
  <c r="L1750" i="6" s="1"/>
  <c r="K1842" i="6"/>
  <c r="L1842" i="6" s="1"/>
  <c r="K1862" i="6"/>
  <c r="L1862" i="6" s="1"/>
  <c r="K1952" i="6"/>
  <c r="L1952" i="6" s="1"/>
  <c r="K1992" i="6"/>
  <c r="L1992" i="6" s="1"/>
  <c r="K2031" i="6"/>
  <c r="L2031" i="6" s="1"/>
  <c r="K2130" i="6"/>
  <c r="L2130" i="6" s="1"/>
  <c r="K2240" i="6"/>
  <c r="L2240" i="6" s="1"/>
  <c r="K2388" i="6"/>
  <c r="L2388" i="6" s="1"/>
  <c r="K2414" i="6"/>
  <c r="L2414" i="6" s="1"/>
  <c r="K2500" i="6"/>
  <c r="L2500" i="6" s="1"/>
  <c r="K2533" i="6"/>
  <c r="L2533" i="6" s="1"/>
  <c r="K2546" i="6"/>
  <c r="L2546" i="6" s="1"/>
  <c r="K1588" i="6"/>
  <c r="L1588" i="6" s="1"/>
  <c r="K1772" i="6"/>
  <c r="L1772" i="6" s="1"/>
  <c r="K1703" i="6"/>
  <c r="L1703" i="6" s="1"/>
  <c r="K1796" i="6"/>
  <c r="L1796" i="6" s="1"/>
  <c r="K1926" i="6"/>
  <c r="L1926" i="6" s="1"/>
  <c r="K1965" i="6"/>
  <c r="L1965" i="6" s="1"/>
  <c r="K2006" i="6"/>
  <c r="L2006" i="6" s="1"/>
  <c r="K2104" i="6"/>
  <c r="L2104" i="6" s="1"/>
  <c r="K2194" i="6"/>
  <c r="L2194" i="6" s="1"/>
  <c r="K2224" i="6"/>
  <c r="L2224" i="6" s="1"/>
  <c r="K2319" i="6"/>
  <c r="L2319" i="6" s="1"/>
  <c r="K2338" i="6"/>
  <c r="L2338" i="6" s="1"/>
  <c r="K2400" i="6"/>
  <c r="L2400" i="6" s="1"/>
  <c r="K2426" i="6"/>
  <c r="L2426" i="6" s="1"/>
  <c r="K2503" i="6"/>
  <c r="L2503" i="6" s="1"/>
  <c r="K2516" i="6"/>
  <c r="L2516" i="6" s="1"/>
  <c r="K2542" i="6"/>
  <c r="L2542" i="6" s="1"/>
  <c r="K2575" i="6"/>
  <c r="L2575" i="6" s="1"/>
  <c r="K2588" i="6"/>
  <c r="L2588" i="6" s="1"/>
  <c r="K2614" i="6"/>
  <c r="L2614" i="6" s="1"/>
  <c r="K2647" i="6"/>
  <c r="L2647" i="6" s="1"/>
  <c r="K2660" i="6"/>
  <c r="L2660" i="6" s="1"/>
  <c r="K2686" i="6"/>
  <c r="L2686" i="6" s="1"/>
  <c r="K807" i="6"/>
  <c r="L807" i="6" s="1"/>
  <c r="K1572" i="6"/>
  <c r="L1572" i="6" s="1"/>
  <c r="K1735" i="6"/>
  <c r="L1735" i="6" s="1"/>
  <c r="K1867" i="6"/>
  <c r="L1867" i="6" s="1"/>
  <c r="K1887" i="6"/>
  <c r="L1887" i="6" s="1"/>
  <c r="K1906" i="6"/>
  <c r="L1906" i="6" s="1"/>
  <c r="K1947" i="6"/>
  <c r="L1947" i="6" s="1"/>
  <c r="K2175" i="6"/>
  <c r="L2175" i="6" s="1"/>
  <c r="K2215" i="6"/>
  <c r="L2215" i="6" s="1"/>
  <c r="K2293" i="6"/>
  <c r="L2293" i="6" s="1"/>
  <c r="K2329" i="6"/>
  <c r="L2329" i="6" s="1"/>
  <c r="K2384" i="6"/>
  <c r="L2384" i="6" s="1"/>
  <c r="K2410" i="6"/>
  <c r="L2410" i="6" s="1"/>
  <c r="K2418" i="6"/>
  <c r="L2418" i="6" s="1"/>
  <c r="K2436" i="6"/>
  <c r="L2436" i="6" s="1"/>
  <c r="K2451" i="6"/>
  <c r="L2451" i="6" s="1"/>
  <c r="K2475" i="6"/>
  <c r="L2475" i="6" s="1"/>
  <c r="K2484" i="6"/>
  <c r="L2484" i="6" s="1"/>
  <c r="K2497" i="6"/>
  <c r="L2497" i="6" s="1"/>
  <c r="K2510" i="6"/>
  <c r="L2510" i="6" s="1"/>
  <c r="K2523" i="6"/>
  <c r="L2523" i="6" s="1"/>
  <c r="K2536" i="6"/>
  <c r="L2536" i="6" s="1"/>
  <c r="K2556" i="6"/>
  <c r="L2556" i="6" s="1"/>
  <c r="K2569" i="6"/>
  <c r="L2569" i="6" s="1"/>
  <c r="K2582" i="6"/>
  <c r="L2582" i="6" s="1"/>
  <c r="K2595" i="6"/>
  <c r="L2595" i="6" s="1"/>
  <c r="K2608" i="6"/>
  <c r="L2608" i="6" s="1"/>
  <c r="K2628" i="6"/>
  <c r="L2628" i="6" s="1"/>
  <c r="K2641" i="6"/>
  <c r="L2641" i="6" s="1"/>
  <c r="K2654" i="6"/>
  <c r="L2654" i="6" s="1"/>
  <c r="K2667" i="6"/>
  <c r="L2667" i="6" s="1"/>
  <c r="K2680" i="6"/>
  <c r="L2680" i="6" s="1"/>
  <c r="K2700" i="6"/>
  <c r="L2700" i="6" s="1"/>
  <c r="K2713" i="6"/>
  <c r="L2713" i="6" s="1"/>
  <c r="K2719" i="6"/>
  <c r="L2719" i="6" s="1"/>
  <c r="K2725" i="6"/>
  <c r="L2725" i="6" s="1"/>
  <c r="K2731" i="6"/>
  <c r="L2731" i="6" s="1"/>
  <c r="K2737" i="6"/>
  <c r="L2737" i="6" s="1"/>
  <c r="K2743" i="6"/>
  <c r="L2743" i="6" s="1"/>
  <c r="K2749" i="6"/>
  <c r="L2749" i="6" s="1"/>
  <c r="K2755" i="6"/>
  <c r="L2755" i="6" s="1"/>
  <c r="K2761" i="6"/>
  <c r="L2761" i="6" s="1"/>
  <c r="K2767" i="6"/>
  <c r="L2767" i="6" s="1"/>
  <c r="K2773" i="6"/>
  <c r="L2773" i="6" s="1"/>
  <c r="K2779" i="6"/>
  <c r="L2779" i="6" s="1"/>
  <c r="K2785" i="6"/>
  <c r="L2785" i="6" s="1"/>
  <c r="K2791" i="6"/>
  <c r="L2791" i="6" s="1"/>
  <c r="K2797" i="6"/>
  <c r="L2797" i="6" s="1"/>
  <c r="K2803" i="6"/>
  <c r="L2803" i="6" s="1"/>
  <c r="K2809" i="6"/>
  <c r="L2809" i="6" s="1"/>
  <c r="K2815" i="6"/>
  <c r="L2815" i="6" s="1"/>
  <c r="K2821" i="6"/>
  <c r="L2821" i="6" s="1"/>
  <c r="K2827" i="6"/>
  <c r="L2827" i="6" s="1"/>
  <c r="K2833" i="6"/>
  <c r="L2833" i="6" s="1"/>
  <c r="K2839" i="6"/>
  <c r="L2839" i="6" s="1"/>
  <c r="K2845" i="6"/>
  <c r="L2845" i="6" s="1"/>
  <c r="K2851" i="6"/>
  <c r="L2851" i="6" s="1"/>
  <c r="K2857" i="6"/>
  <c r="L2857" i="6" s="1"/>
  <c r="K2863" i="6"/>
  <c r="L2863" i="6" s="1"/>
  <c r="K2869" i="6"/>
  <c r="L2869" i="6" s="1"/>
  <c r="K2852" i="6"/>
  <c r="L2852" i="6" s="1"/>
  <c r="K2806" i="6"/>
  <c r="L2806" i="6" s="1"/>
  <c r="K2780" i="6"/>
  <c r="L2780" i="6" s="1"/>
  <c r="K2734" i="6"/>
  <c r="L2734" i="6" s="1"/>
  <c r="K2692" i="6"/>
  <c r="L2692" i="6" s="1"/>
  <c r="K2678" i="6"/>
  <c r="L2678" i="6" s="1"/>
  <c r="K2633" i="6"/>
  <c r="L2633" i="6" s="1"/>
  <c r="K2597" i="6"/>
  <c r="L2597" i="6" s="1"/>
  <c r="K2567" i="6"/>
  <c r="L2567" i="6" s="1"/>
  <c r="K2559" i="6"/>
  <c r="L2559" i="6" s="1"/>
  <c r="K2544" i="6"/>
  <c r="L2544" i="6" s="1"/>
  <c r="K2528" i="6"/>
  <c r="L2528" i="6" s="1"/>
  <c r="K2521" i="6"/>
  <c r="L2521" i="6" s="1"/>
  <c r="K2513" i="6"/>
  <c r="L2513" i="6" s="1"/>
  <c r="K2448" i="6"/>
  <c r="L2448" i="6" s="1"/>
  <c r="K2382" i="6"/>
  <c r="L2382" i="6" s="1"/>
  <c r="K2359" i="6"/>
  <c r="L2359" i="6" s="1"/>
  <c r="K2326" i="6"/>
  <c r="L2326" i="6" s="1"/>
  <c r="K2261" i="6"/>
  <c r="L2261" i="6" s="1"/>
  <c r="K2181" i="6"/>
  <c r="L2181" i="6" s="1"/>
  <c r="K2091" i="6"/>
  <c r="L2091" i="6" s="1"/>
  <c r="K2035" i="6"/>
  <c r="L2035" i="6" s="1"/>
  <c r="K2023" i="6"/>
  <c r="L2023" i="6" s="1"/>
  <c r="K1646" i="6"/>
  <c r="L1646" i="6" s="1"/>
  <c r="K1634" i="6"/>
  <c r="L1634" i="6" s="1"/>
  <c r="K1282" i="6"/>
  <c r="L1282" i="6" s="1"/>
  <c r="K2409" i="6"/>
  <c r="L2409" i="6" s="1"/>
  <c r="K3003" i="6"/>
  <c r="L3003" i="6" s="1"/>
  <c r="K2997" i="6"/>
  <c r="L2997" i="6" s="1"/>
  <c r="K2991" i="6"/>
  <c r="L2991" i="6" s="1"/>
  <c r="K2985" i="6"/>
  <c r="L2985" i="6" s="1"/>
  <c r="K2979" i="6"/>
  <c r="L2979" i="6" s="1"/>
  <c r="K2973" i="6"/>
  <c r="L2973" i="6" s="1"/>
  <c r="K2967" i="6"/>
  <c r="L2967" i="6" s="1"/>
  <c r="K2961" i="6"/>
  <c r="L2961" i="6" s="1"/>
  <c r="K2955" i="6"/>
  <c r="L2955" i="6" s="1"/>
  <c r="K2949" i="6"/>
  <c r="L2949" i="6" s="1"/>
  <c r="K2943" i="6"/>
  <c r="L2943" i="6" s="1"/>
  <c r="K2937" i="6"/>
  <c r="L2937" i="6" s="1"/>
  <c r="K2931" i="6"/>
  <c r="L2931" i="6" s="1"/>
  <c r="K2925" i="6"/>
  <c r="L2925" i="6" s="1"/>
  <c r="K2919" i="6"/>
  <c r="L2919" i="6" s="1"/>
  <c r="K2913" i="6"/>
  <c r="L2913" i="6" s="1"/>
  <c r="K2907" i="6"/>
  <c r="L2907" i="6" s="1"/>
  <c r="K2901" i="6"/>
  <c r="L2901" i="6" s="1"/>
  <c r="K2895" i="6"/>
  <c r="L2895" i="6" s="1"/>
  <c r="K2889" i="6"/>
  <c r="L2889" i="6" s="1"/>
  <c r="K2883" i="6"/>
  <c r="L2883" i="6" s="1"/>
  <c r="K2877" i="6"/>
  <c r="L2877" i="6" s="1"/>
  <c r="K2858" i="6"/>
  <c r="L2858" i="6" s="1"/>
  <c r="K2838" i="6"/>
  <c r="L2838" i="6" s="1"/>
  <c r="K2825" i="6"/>
  <c r="L2825" i="6" s="1"/>
  <c r="K2812" i="6"/>
  <c r="L2812" i="6" s="1"/>
  <c r="K2799" i="6"/>
  <c r="L2799" i="6" s="1"/>
  <c r="K2786" i="6"/>
  <c r="L2786" i="6" s="1"/>
  <c r="K2766" i="6"/>
  <c r="L2766" i="6" s="1"/>
  <c r="K2753" i="6"/>
  <c r="L2753" i="6" s="1"/>
  <c r="K2740" i="6"/>
  <c r="L2740" i="6" s="1"/>
  <c r="K2727" i="6"/>
  <c r="L2727" i="6" s="1"/>
  <c r="K2714" i="6"/>
  <c r="L2714" i="6" s="1"/>
  <c r="K2699" i="6"/>
  <c r="L2699" i="6" s="1"/>
  <c r="K2670" i="6"/>
  <c r="L2670" i="6" s="1"/>
  <c r="K2663" i="6"/>
  <c r="L2663" i="6" s="1"/>
  <c r="K2655" i="6"/>
  <c r="L2655" i="6" s="1"/>
  <c r="K2640" i="6"/>
  <c r="L2640" i="6" s="1"/>
  <c r="K2632" i="6"/>
  <c r="L2632" i="6" s="1"/>
  <c r="K2625" i="6"/>
  <c r="L2625" i="6" s="1"/>
  <c r="K2618" i="6"/>
  <c r="L2618" i="6" s="1"/>
  <c r="K2611" i="6"/>
  <c r="L2611" i="6" s="1"/>
  <c r="K2604" i="6"/>
  <c r="L2604" i="6" s="1"/>
  <c r="K2596" i="6"/>
  <c r="L2596" i="6" s="1"/>
  <c r="K2589" i="6"/>
  <c r="L2589" i="6" s="1"/>
  <c r="K2581" i="6"/>
  <c r="L2581" i="6" s="1"/>
  <c r="K2566" i="6"/>
  <c r="L2566" i="6" s="1"/>
  <c r="K2558" i="6"/>
  <c r="L2558" i="6" s="1"/>
  <c r="K2551" i="6"/>
  <c r="L2551" i="6" s="1"/>
  <c r="K2512" i="6"/>
  <c r="L2512" i="6" s="1"/>
  <c r="K2505" i="6"/>
  <c r="L2505" i="6" s="1"/>
  <c r="K2487" i="6"/>
  <c r="L2487" i="6" s="1"/>
  <c r="K2466" i="6"/>
  <c r="L2466" i="6" s="1"/>
  <c r="K2456" i="6"/>
  <c r="L2456" i="6" s="1"/>
  <c r="K2415" i="6"/>
  <c r="L2415" i="6" s="1"/>
  <c r="K2392" i="6"/>
  <c r="L2392" i="6" s="1"/>
  <c r="K2325" i="6"/>
  <c r="L2325" i="6" s="1"/>
  <c r="K2281" i="6"/>
  <c r="L2281" i="6" s="1"/>
  <c r="K2260" i="6"/>
  <c r="L2260" i="6" s="1"/>
  <c r="K2204" i="6"/>
  <c r="L2204" i="6" s="1"/>
  <c r="K2192" i="6"/>
  <c r="L2192" i="6" s="1"/>
  <c r="K2123" i="6"/>
  <c r="L2123" i="6" s="1"/>
  <c r="K1999" i="6"/>
  <c r="L1999" i="6" s="1"/>
  <c r="K1975" i="6"/>
  <c r="L1975" i="6" s="1"/>
  <c r="K1964" i="6"/>
  <c r="L1964" i="6" s="1"/>
  <c r="K1795" i="6"/>
  <c r="L1795" i="6" s="1"/>
  <c r="K1424" i="6"/>
  <c r="L1424" i="6" s="1"/>
  <c r="K1413" i="6"/>
  <c r="L1413" i="6" s="1"/>
  <c r="K2946" i="6"/>
  <c r="L2946" i="6" s="1"/>
  <c r="K2822" i="6"/>
  <c r="L2822" i="6" s="1"/>
  <c r="K2864" i="6"/>
  <c r="L2864" i="6" s="1"/>
  <c r="K2844" i="6"/>
  <c r="L2844" i="6" s="1"/>
  <c r="K2831" i="6"/>
  <c r="L2831" i="6" s="1"/>
  <c r="K2818" i="6"/>
  <c r="L2818" i="6" s="1"/>
  <c r="K2805" i="6"/>
  <c r="L2805" i="6" s="1"/>
  <c r="K2792" i="6"/>
  <c r="L2792" i="6" s="1"/>
  <c r="K2772" i="6"/>
  <c r="L2772" i="6" s="1"/>
  <c r="K2759" i="6"/>
  <c r="L2759" i="6" s="1"/>
  <c r="K2746" i="6"/>
  <c r="L2746" i="6" s="1"/>
  <c r="K2733" i="6"/>
  <c r="L2733" i="6" s="1"/>
  <c r="K2720" i="6"/>
  <c r="L2720" i="6" s="1"/>
  <c r="K2706" i="6"/>
  <c r="L2706" i="6" s="1"/>
  <c r="K2698" i="6"/>
  <c r="L2698" i="6" s="1"/>
  <c r="K2691" i="6"/>
  <c r="L2691" i="6" s="1"/>
  <c r="K2684" i="6"/>
  <c r="L2684" i="6" s="1"/>
  <c r="K2677" i="6"/>
  <c r="L2677" i="6" s="1"/>
  <c r="K2662" i="6"/>
  <c r="L2662" i="6" s="1"/>
  <c r="K2573" i="6"/>
  <c r="L2573" i="6" s="1"/>
  <c r="K2535" i="6"/>
  <c r="L2535" i="6" s="1"/>
  <c r="K2527" i="6"/>
  <c r="L2527" i="6" s="1"/>
  <c r="K2520" i="6"/>
  <c r="L2520" i="6" s="1"/>
  <c r="K2495" i="6"/>
  <c r="L2495" i="6" s="1"/>
  <c r="K2424" i="6"/>
  <c r="L2424" i="6" s="1"/>
  <c r="K2391" i="6"/>
  <c r="L2391" i="6" s="1"/>
  <c r="K2270" i="6"/>
  <c r="L2270" i="6" s="1"/>
  <c r="K2248" i="6"/>
  <c r="L2248" i="6" s="1"/>
  <c r="K2214" i="6"/>
  <c r="L2214" i="6" s="1"/>
  <c r="K2191" i="6"/>
  <c r="L2191" i="6" s="1"/>
  <c r="K2134" i="6"/>
  <c r="L2134" i="6" s="1"/>
  <c r="K2122" i="6"/>
  <c r="L2122" i="6" s="1"/>
  <c r="K2111" i="6"/>
  <c r="L2111" i="6" s="1"/>
  <c r="K2044" i="6"/>
  <c r="L2044" i="6" s="1"/>
  <c r="K1963" i="6"/>
  <c r="L1963" i="6" s="1"/>
  <c r="K1885" i="6"/>
  <c r="L1885" i="6" s="1"/>
  <c r="K1704" i="6"/>
  <c r="L1704" i="6" s="1"/>
  <c r="K1644" i="6"/>
  <c r="L1644" i="6" s="1"/>
  <c r="K1632" i="6"/>
  <c r="L1632" i="6" s="1"/>
  <c r="K1620" i="6"/>
  <c r="L1620" i="6" s="1"/>
  <c r="K1542" i="6"/>
  <c r="L1542" i="6" s="1"/>
  <c r="K1446" i="6"/>
  <c r="L1446" i="6" s="1"/>
  <c r="K2976" i="6"/>
  <c r="L2976" i="6" s="1"/>
  <c r="K2940" i="6"/>
  <c r="L2940" i="6" s="1"/>
  <c r="K2916" i="6"/>
  <c r="L2916" i="6" s="1"/>
  <c r="K2898" i="6"/>
  <c r="L2898" i="6" s="1"/>
  <c r="K2848" i="6"/>
  <c r="L2848" i="6" s="1"/>
  <c r="K2789" i="6"/>
  <c r="L2789" i="6" s="1"/>
  <c r="K2717" i="6"/>
  <c r="L2717" i="6" s="1"/>
  <c r="K3002" i="6"/>
  <c r="L3002" i="6" s="1"/>
  <c r="K2996" i="6"/>
  <c r="L2996" i="6" s="1"/>
  <c r="K2990" i="6"/>
  <c r="L2990" i="6" s="1"/>
  <c r="K2984" i="6"/>
  <c r="L2984" i="6" s="1"/>
  <c r="K2978" i="6"/>
  <c r="L2978" i="6" s="1"/>
  <c r="K2972" i="6"/>
  <c r="L2972" i="6" s="1"/>
  <c r="K2966" i="6"/>
  <c r="L2966" i="6" s="1"/>
  <c r="K2960" i="6"/>
  <c r="L2960" i="6" s="1"/>
  <c r="K2954" i="6"/>
  <c r="L2954" i="6" s="1"/>
  <c r="K2948" i="6"/>
  <c r="L2948" i="6" s="1"/>
  <c r="K2942" i="6"/>
  <c r="L2942" i="6" s="1"/>
  <c r="K2936" i="6"/>
  <c r="L2936" i="6" s="1"/>
  <c r="K2930" i="6"/>
  <c r="L2930" i="6" s="1"/>
  <c r="K2924" i="6"/>
  <c r="L2924" i="6" s="1"/>
  <c r="K2918" i="6"/>
  <c r="L2918" i="6" s="1"/>
  <c r="K2912" i="6"/>
  <c r="L2912" i="6" s="1"/>
  <c r="K2906" i="6"/>
  <c r="L2906" i="6" s="1"/>
  <c r="K2900" i="6"/>
  <c r="L2900" i="6" s="1"/>
  <c r="K2894" i="6"/>
  <c r="L2894" i="6" s="1"/>
  <c r="K2888" i="6"/>
  <c r="L2888" i="6" s="1"/>
  <c r="K2882" i="6"/>
  <c r="L2882" i="6" s="1"/>
  <c r="K2876" i="6"/>
  <c r="L2876" i="6" s="1"/>
  <c r="K2870" i="6"/>
  <c r="L2870" i="6" s="1"/>
  <c r="K2824" i="6"/>
  <c r="L2824" i="6" s="1"/>
  <c r="K2798" i="6"/>
  <c r="L2798" i="6" s="1"/>
  <c r="K2752" i="6"/>
  <c r="L2752" i="6" s="1"/>
  <c r="K2726" i="6"/>
  <c r="L2726" i="6" s="1"/>
  <c r="K2705" i="6"/>
  <c r="L2705" i="6" s="1"/>
  <c r="K2669" i="6"/>
  <c r="L2669" i="6" s="1"/>
  <c r="K2639" i="6"/>
  <c r="L2639" i="6" s="1"/>
  <c r="K2624" i="6"/>
  <c r="L2624" i="6" s="1"/>
  <c r="K2617" i="6"/>
  <c r="L2617" i="6" s="1"/>
  <c r="K2603" i="6"/>
  <c r="L2603" i="6" s="1"/>
  <c r="K2587" i="6"/>
  <c r="L2587" i="6" s="1"/>
  <c r="K2572" i="6"/>
  <c r="L2572" i="6" s="1"/>
  <c r="K2557" i="6"/>
  <c r="L2557" i="6" s="1"/>
  <c r="K2550" i="6"/>
  <c r="L2550" i="6" s="1"/>
  <c r="K2519" i="6"/>
  <c r="L2519" i="6" s="1"/>
  <c r="K2511" i="6"/>
  <c r="L2511" i="6" s="1"/>
  <c r="K2494" i="6"/>
  <c r="L2494" i="6" s="1"/>
  <c r="K2474" i="6"/>
  <c r="L2474" i="6" s="1"/>
  <c r="K2434" i="6"/>
  <c r="L2434" i="6" s="1"/>
  <c r="K2390" i="6"/>
  <c r="L2390" i="6" s="1"/>
  <c r="K2379" i="6"/>
  <c r="L2379" i="6" s="1"/>
  <c r="K2346" i="6"/>
  <c r="L2346" i="6" s="1"/>
  <c r="K2335" i="6"/>
  <c r="L2335" i="6" s="1"/>
  <c r="K2313" i="6"/>
  <c r="L2313" i="6" s="1"/>
  <c r="K2280" i="6"/>
  <c r="L2280" i="6" s="1"/>
  <c r="K2144" i="6"/>
  <c r="L2144" i="6" s="1"/>
  <c r="K2133" i="6"/>
  <c r="L2133" i="6" s="1"/>
  <c r="K2110" i="6"/>
  <c r="L2110" i="6" s="1"/>
  <c r="K2055" i="6"/>
  <c r="L2055" i="6" s="1"/>
  <c r="K1985" i="6"/>
  <c r="L1985" i="6" s="1"/>
  <c r="K1973" i="6"/>
  <c r="L1973" i="6" s="1"/>
  <c r="K1894" i="6"/>
  <c r="L1894" i="6" s="1"/>
  <c r="K1861" i="6"/>
  <c r="L1861" i="6" s="1"/>
  <c r="K1849" i="6"/>
  <c r="L1849" i="6" s="1"/>
  <c r="K1815" i="6"/>
  <c r="L1815" i="6" s="1"/>
  <c r="K1782" i="6"/>
  <c r="L1782" i="6" s="1"/>
  <c r="K2952" i="6"/>
  <c r="L2952" i="6" s="1"/>
  <c r="K2861" i="6"/>
  <c r="L2861" i="6" s="1"/>
  <c r="C54" i="9"/>
  <c r="C55" i="9"/>
  <c r="P55" i="9" s="1"/>
  <c r="C57" i="9"/>
  <c r="C58" i="9"/>
  <c r="P58" i="9" s="1"/>
  <c r="C60" i="9"/>
  <c r="P60" i="9" s="1"/>
  <c r="C61" i="9"/>
  <c r="P61" i="9" s="1"/>
  <c r="C46" i="9"/>
  <c r="P46" i="9" s="1"/>
  <c r="C49" i="9"/>
  <c r="P49" i="9" s="1"/>
  <c r="C53" i="9"/>
  <c r="K2830" i="6"/>
  <c r="L2830" i="6" s="1"/>
  <c r="K2804" i="6"/>
  <c r="L2804" i="6" s="1"/>
  <c r="K2758" i="6"/>
  <c r="L2758" i="6" s="1"/>
  <c r="K2732" i="6"/>
  <c r="L2732" i="6" s="1"/>
  <c r="K2704" i="6"/>
  <c r="L2704" i="6" s="1"/>
  <c r="K2690" i="6"/>
  <c r="L2690" i="6" s="1"/>
  <c r="K2683" i="6"/>
  <c r="L2683" i="6" s="1"/>
  <c r="K2668" i="6"/>
  <c r="L2668" i="6" s="1"/>
  <c r="K2661" i="6"/>
  <c r="L2661" i="6" s="1"/>
  <c r="K2653" i="6"/>
  <c r="L2653" i="6" s="1"/>
  <c r="K2638" i="6"/>
  <c r="L2638" i="6" s="1"/>
  <c r="K2594" i="6"/>
  <c r="L2594" i="6" s="1"/>
  <c r="K2534" i="6"/>
  <c r="L2534" i="6" s="1"/>
  <c r="K2518" i="6"/>
  <c r="L2518" i="6" s="1"/>
  <c r="K2473" i="6"/>
  <c r="L2473" i="6" s="1"/>
  <c r="K2454" i="6"/>
  <c r="L2454" i="6" s="1"/>
  <c r="K2444" i="6"/>
  <c r="L2444" i="6" s="1"/>
  <c r="K2433" i="6"/>
  <c r="L2433" i="6" s="1"/>
  <c r="K2412" i="6"/>
  <c r="L2412" i="6" s="1"/>
  <c r="K2378" i="6"/>
  <c r="L2378" i="6" s="1"/>
  <c r="K2355" i="6"/>
  <c r="L2355" i="6" s="1"/>
  <c r="K2290" i="6"/>
  <c r="L2290" i="6" s="1"/>
  <c r="K2201" i="6"/>
  <c r="L2201" i="6" s="1"/>
  <c r="K2143" i="6"/>
  <c r="L2143" i="6" s="1"/>
  <c r="K2132" i="6"/>
  <c r="L2132" i="6" s="1"/>
  <c r="K2121" i="6"/>
  <c r="L2121" i="6" s="1"/>
  <c r="K2077" i="6"/>
  <c r="L2077" i="6" s="1"/>
  <c r="K2065" i="6"/>
  <c r="L2065" i="6" s="1"/>
  <c r="K1972" i="6"/>
  <c r="L1972" i="6" s="1"/>
  <c r="K1905" i="6"/>
  <c r="L1905" i="6" s="1"/>
  <c r="K1666" i="6"/>
  <c r="L1666" i="6" s="1"/>
  <c r="K2441" i="6"/>
  <c r="L2441" i="6" s="1"/>
  <c r="K3001" i="6"/>
  <c r="L3001" i="6" s="1"/>
  <c r="K2995" i="6"/>
  <c r="L2995" i="6" s="1"/>
  <c r="K2989" i="6"/>
  <c r="L2989" i="6" s="1"/>
  <c r="K2983" i="6"/>
  <c r="L2983" i="6" s="1"/>
  <c r="K2977" i="6"/>
  <c r="L2977" i="6" s="1"/>
  <c r="K2971" i="6"/>
  <c r="L2971" i="6" s="1"/>
  <c r="K2965" i="6"/>
  <c r="L2965" i="6" s="1"/>
  <c r="K2959" i="6"/>
  <c r="L2959" i="6" s="1"/>
  <c r="K2953" i="6"/>
  <c r="L2953" i="6" s="1"/>
  <c r="K2947" i="6"/>
  <c r="L2947" i="6" s="1"/>
  <c r="K2941" i="6"/>
  <c r="L2941" i="6" s="1"/>
  <c r="K2935" i="6"/>
  <c r="L2935" i="6" s="1"/>
  <c r="K2929" i="6"/>
  <c r="L2929" i="6" s="1"/>
  <c r="K2923" i="6"/>
  <c r="L2923" i="6" s="1"/>
  <c r="K2917" i="6"/>
  <c r="L2917" i="6" s="1"/>
  <c r="K2911" i="6"/>
  <c r="L2911" i="6" s="1"/>
  <c r="K2905" i="6"/>
  <c r="L2905" i="6" s="1"/>
  <c r="K2899" i="6"/>
  <c r="L2899" i="6" s="1"/>
  <c r="K2893" i="6"/>
  <c r="L2893" i="6" s="1"/>
  <c r="K2887" i="6"/>
  <c r="L2887" i="6" s="1"/>
  <c r="K2881" i="6"/>
  <c r="L2881" i="6" s="1"/>
  <c r="K2875" i="6"/>
  <c r="L2875" i="6" s="1"/>
  <c r="K2836" i="6"/>
  <c r="L2836" i="6" s="1"/>
  <c r="K2810" i="6"/>
  <c r="L2810" i="6" s="1"/>
  <c r="K2764" i="6"/>
  <c r="L2764" i="6" s="1"/>
  <c r="K2738" i="6"/>
  <c r="L2738" i="6" s="1"/>
  <c r="K2645" i="6"/>
  <c r="L2645" i="6" s="1"/>
  <c r="K2630" i="6"/>
  <c r="L2630" i="6" s="1"/>
  <c r="K2623" i="6"/>
  <c r="L2623" i="6" s="1"/>
  <c r="K2616" i="6"/>
  <c r="L2616" i="6" s="1"/>
  <c r="K2601" i="6"/>
  <c r="L2601" i="6" s="1"/>
  <c r="K2579" i="6"/>
  <c r="L2579" i="6" s="1"/>
  <c r="K2564" i="6"/>
  <c r="L2564" i="6" s="1"/>
  <c r="K2548" i="6"/>
  <c r="L2548" i="6" s="1"/>
  <c r="K2493" i="6"/>
  <c r="L2493" i="6" s="1"/>
  <c r="K2463" i="6"/>
  <c r="L2463" i="6" s="1"/>
  <c r="K2443" i="6"/>
  <c r="L2443" i="6" s="1"/>
  <c r="K2432" i="6"/>
  <c r="L2432" i="6" s="1"/>
  <c r="K2399" i="6"/>
  <c r="L2399" i="6" s="1"/>
  <c r="K2366" i="6"/>
  <c r="L2366" i="6" s="1"/>
  <c r="K2300" i="6"/>
  <c r="L2300" i="6" s="1"/>
  <c r="K2234" i="6"/>
  <c r="L2234" i="6" s="1"/>
  <c r="K2188" i="6"/>
  <c r="L2188" i="6" s="1"/>
  <c r="K2142" i="6"/>
  <c r="L2142" i="6" s="1"/>
  <c r="K2131" i="6"/>
  <c r="L2131" i="6" s="1"/>
  <c r="K2064" i="6"/>
  <c r="L2064" i="6" s="1"/>
  <c r="K1983" i="6"/>
  <c r="L1983" i="6" s="1"/>
  <c r="K1915" i="6"/>
  <c r="L1915" i="6" s="1"/>
  <c r="K1904" i="6"/>
  <c r="L1904" i="6" s="1"/>
  <c r="K1893" i="6"/>
  <c r="L1893" i="6" s="1"/>
  <c r="K1712" i="6"/>
  <c r="L1712" i="6" s="1"/>
  <c r="K2687" i="6"/>
  <c r="L2687" i="6" s="1"/>
  <c r="K2615" i="6"/>
  <c r="L2615" i="6" s="1"/>
  <c r="K2543" i="6"/>
  <c r="L2543" i="6" s="1"/>
  <c r="K2375" i="6"/>
  <c r="L2375" i="6" s="1"/>
  <c r="K2348" i="6"/>
  <c r="L2348" i="6" s="1"/>
  <c r="K2339" i="6"/>
  <c r="L2339" i="6" s="1"/>
  <c r="K2302" i="6"/>
  <c r="L2302" i="6" s="1"/>
  <c r="K2284" i="6"/>
  <c r="L2284" i="6" s="1"/>
  <c r="K2274" i="6"/>
  <c r="L2274" i="6" s="1"/>
  <c r="K2245" i="6"/>
  <c r="L2245" i="6" s="1"/>
  <c r="K2235" i="6"/>
  <c r="L2235" i="6" s="1"/>
  <c r="K2206" i="6"/>
  <c r="L2206" i="6" s="1"/>
  <c r="K2195" i="6"/>
  <c r="L2195" i="6" s="1"/>
  <c r="K2085" i="6"/>
  <c r="L2085" i="6" s="1"/>
  <c r="K2057" i="6"/>
  <c r="L2057" i="6" s="1"/>
  <c r="K1957" i="6"/>
  <c r="L1957" i="6" s="1"/>
  <c r="K1927" i="6"/>
  <c r="L1927" i="6" s="1"/>
  <c r="K1917" i="6"/>
  <c r="L1917" i="6" s="1"/>
  <c r="K1724" i="6"/>
  <c r="L1724" i="6" s="1"/>
  <c r="K1681" i="6"/>
  <c r="L1681" i="6" s="1"/>
  <c r="K1670" i="6"/>
  <c r="L1670" i="6" s="1"/>
  <c r="K1592" i="6"/>
  <c r="L1592" i="6" s="1"/>
  <c r="K1550" i="6"/>
  <c r="L1550" i="6" s="1"/>
  <c r="K1484" i="6"/>
  <c r="L1484" i="6" s="1"/>
  <c r="K796" i="6"/>
  <c r="L796" i="6" s="1"/>
  <c r="K2693" i="6"/>
  <c r="L2693" i="6" s="1"/>
  <c r="K2621" i="6"/>
  <c r="L2621" i="6" s="1"/>
  <c r="K2549" i="6"/>
  <c r="L2549" i="6" s="1"/>
  <c r="K2467" i="6"/>
  <c r="L2467" i="6" s="1"/>
  <c r="K2459" i="6"/>
  <c r="L2459" i="6" s="1"/>
  <c r="K2374" i="6"/>
  <c r="L2374" i="6" s="1"/>
  <c r="K2356" i="6"/>
  <c r="L2356" i="6" s="1"/>
  <c r="K2347" i="6"/>
  <c r="L2347" i="6" s="1"/>
  <c r="K2311" i="6"/>
  <c r="L2311" i="6" s="1"/>
  <c r="K2301" i="6"/>
  <c r="L2301" i="6" s="1"/>
  <c r="K2273" i="6"/>
  <c r="L2273" i="6" s="1"/>
  <c r="K2264" i="6"/>
  <c r="L2264" i="6" s="1"/>
  <c r="K2205" i="6"/>
  <c r="L2205" i="6" s="1"/>
  <c r="K2145" i="6"/>
  <c r="L2145" i="6" s="1"/>
  <c r="K2114" i="6"/>
  <c r="L2114" i="6" s="1"/>
  <c r="K2095" i="6"/>
  <c r="L2095" i="6" s="1"/>
  <c r="K2045" i="6"/>
  <c r="L2045" i="6" s="1"/>
  <c r="K2036" i="6"/>
  <c r="L2036" i="6" s="1"/>
  <c r="K1976" i="6"/>
  <c r="L1976" i="6" s="1"/>
  <c r="K1916" i="6"/>
  <c r="L1916" i="6" s="1"/>
  <c r="K1895" i="6"/>
  <c r="L1895" i="6" s="1"/>
  <c r="K1857" i="6"/>
  <c r="L1857" i="6" s="1"/>
  <c r="K1776" i="6"/>
  <c r="L1776" i="6" s="1"/>
  <c r="K1765" i="6"/>
  <c r="L1765" i="6" s="1"/>
  <c r="K1723" i="6"/>
  <c r="L1723" i="6" s="1"/>
  <c r="K1680" i="6"/>
  <c r="L1680" i="6" s="1"/>
  <c r="K1658" i="6"/>
  <c r="L1658" i="6" s="1"/>
  <c r="K1603" i="6"/>
  <c r="L1603" i="6" s="1"/>
  <c r="K1581" i="6"/>
  <c r="L1581" i="6" s="1"/>
  <c r="K1549" i="6"/>
  <c r="L1549" i="6" s="1"/>
  <c r="K1034" i="6"/>
  <c r="L1034" i="6" s="1"/>
  <c r="K1631" i="6"/>
  <c r="L1631" i="6" s="1"/>
  <c r="K1524" i="6"/>
  <c r="L1524" i="6" s="1"/>
  <c r="K2507" i="6"/>
  <c r="L2507" i="6" s="1"/>
  <c r="K2397" i="6"/>
  <c r="L2397" i="6" s="1"/>
  <c r="K2370" i="6"/>
  <c r="L2370" i="6" s="1"/>
  <c r="K2361" i="6"/>
  <c r="L2361" i="6" s="1"/>
  <c r="K2343" i="6"/>
  <c r="L2343" i="6" s="1"/>
  <c r="K2334" i="6"/>
  <c r="L2334" i="6" s="1"/>
  <c r="K2288" i="6"/>
  <c r="L2288" i="6" s="1"/>
  <c r="K2250" i="6"/>
  <c r="L2250" i="6" s="1"/>
  <c r="K2230" i="6"/>
  <c r="L2230" i="6" s="1"/>
  <c r="K2221" i="6"/>
  <c r="L2221" i="6" s="1"/>
  <c r="K2180" i="6"/>
  <c r="L2180" i="6" s="1"/>
  <c r="K2170" i="6"/>
  <c r="L2170" i="6" s="1"/>
  <c r="K2120" i="6"/>
  <c r="L2120" i="6" s="1"/>
  <c r="K2101" i="6"/>
  <c r="L2101" i="6" s="1"/>
  <c r="K2071" i="6"/>
  <c r="L2071" i="6" s="1"/>
  <c r="K2051" i="6"/>
  <c r="L2051" i="6" s="1"/>
  <c r="K1832" i="6"/>
  <c r="L1832" i="6" s="1"/>
  <c r="K1352" i="6"/>
  <c r="L1352" i="6" s="1"/>
  <c r="K2455" i="6"/>
  <c r="L2455" i="6" s="1"/>
  <c r="K2404" i="6"/>
  <c r="L2404" i="6" s="1"/>
  <c r="K2396" i="6"/>
  <c r="L2396" i="6" s="1"/>
  <c r="K2360" i="6"/>
  <c r="L2360" i="6" s="1"/>
  <c r="K2333" i="6"/>
  <c r="L2333" i="6" s="1"/>
  <c r="K2324" i="6"/>
  <c r="L2324" i="6" s="1"/>
  <c r="K2199" i="6"/>
  <c r="L2199" i="6" s="1"/>
  <c r="K2189" i="6"/>
  <c r="L2189" i="6" s="1"/>
  <c r="K2179" i="6"/>
  <c r="L2179" i="6" s="1"/>
  <c r="K2140" i="6"/>
  <c r="L2140" i="6" s="1"/>
  <c r="K2119" i="6"/>
  <c r="L2119" i="6" s="1"/>
  <c r="K2090" i="6"/>
  <c r="L2090" i="6" s="1"/>
  <c r="K2061" i="6"/>
  <c r="L2061" i="6" s="1"/>
  <c r="K2001" i="6"/>
  <c r="L2001" i="6" s="1"/>
  <c r="K1941" i="6"/>
  <c r="L1941" i="6" s="1"/>
  <c r="K1921" i="6"/>
  <c r="L1921" i="6" s="1"/>
  <c r="K1891" i="6"/>
  <c r="L1891" i="6" s="1"/>
  <c r="K1831" i="6"/>
  <c r="L1831" i="6" s="1"/>
  <c r="K1771" i="6"/>
  <c r="L1771" i="6" s="1"/>
  <c r="K1652" i="6"/>
  <c r="L1652" i="6" s="1"/>
  <c r="K1566" i="6"/>
  <c r="L1566" i="6" s="1"/>
  <c r="K1555" i="6"/>
  <c r="L1555" i="6" s="1"/>
  <c r="K1522" i="6"/>
  <c r="L1522" i="6" s="1"/>
  <c r="K1477" i="6"/>
  <c r="L1477" i="6" s="1"/>
  <c r="K1466" i="6"/>
  <c r="L1466" i="6" s="1"/>
  <c r="K1171" i="6"/>
  <c r="L1171" i="6" s="1"/>
  <c r="K2478" i="6"/>
  <c r="L2478" i="6" s="1"/>
  <c r="K2447" i="6"/>
  <c r="L2447" i="6" s="1"/>
  <c r="K2430" i="6"/>
  <c r="L2430" i="6" s="1"/>
  <c r="K2395" i="6"/>
  <c r="L2395" i="6" s="1"/>
  <c r="K2387" i="6"/>
  <c r="L2387" i="6" s="1"/>
  <c r="K2323" i="6"/>
  <c r="L2323" i="6" s="1"/>
  <c r="K2314" i="6"/>
  <c r="L2314" i="6" s="1"/>
  <c r="K2278" i="6"/>
  <c r="L2278" i="6" s="1"/>
  <c r="K2258" i="6"/>
  <c r="L2258" i="6" s="1"/>
  <c r="K2228" i="6"/>
  <c r="L2228" i="6" s="1"/>
  <c r="K2209" i="6"/>
  <c r="L2209" i="6" s="1"/>
  <c r="K2129" i="6"/>
  <c r="L2129" i="6" s="1"/>
  <c r="K2060" i="6"/>
  <c r="L2060" i="6" s="1"/>
  <c r="K2000" i="6"/>
  <c r="L2000" i="6" s="1"/>
  <c r="K1970" i="6"/>
  <c r="L1970" i="6" s="1"/>
  <c r="K1951" i="6"/>
  <c r="L1951" i="6" s="1"/>
  <c r="K1841" i="6"/>
  <c r="L1841" i="6" s="1"/>
  <c r="K1697" i="6"/>
  <c r="L1697" i="6" s="1"/>
  <c r="K1651" i="6"/>
  <c r="L1651" i="6" s="1"/>
  <c r="K943" i="6"/>
  <c r="L943" i="6" s="1"/>
  <c r="K2477" i="6"/>
  <c r="L2477" i="6" s="1"/>
  <c r="K2438" i="6"/>
  <c r="L2438" i="6" s="1"/>
  <c r="K2421" i="6"/>
  <c r="L2421" i="6" s="1"/>
  <c r="K2394" i="6"/>
  <c r="L2394" i="6" s="1"/>
  <c r="K2386" i="6"/>
  <c r="L2386" i="6" s="1"/>
  <c r="K2322" i="6"/>
  <c r="L2322" i="6" s="1"/>
  <c r="K2277" i="6"/>
  <c r="L2277" i="6" s="1"/>
  <c r="K2267" i="6"/>
  <c r="L2267" i="6" s="1"/>
  <c r="K2158" i="6"/>
  <c r="L2158" i="6" s="1"/>
  <c r="K2049" i="6"/>
  <c r="L2049" i="6" s="1"/>
  <c r="K2029" i="6"/>
  <c r="L2029" i="6" s="1"/>
  <c r="K1979" i="6"/>
  <c r="L1979" i="6" s="1"/>
  <c r="K1869" i="6"/>
  <c r="L1869" i="6" s="1"/>
  <c r="K1829" i="6"/>
  <c r="L1829" i="6" s="1"/>
  <c r="K1820" i="6"/>
  <c r="L1820" i="6" s="1"/>
  <c r="K1790" i="6"/>
  <c r="L1790" i="6" s="1"/>
  <c r="K1758" i="6"/>
  <c r="L1758" i="6" s="1"/>
  <c r="K1716" i="6"/>
  <c r="L1716" i="6" s="1"/>
  <c r="K1639" i="6"/>
  <c r="L1639" i="6" s="1"/>
  <c r="K1497" i="6"/>
  <c r="L1497" i="6" s="1"/>
  <c r="K1193" i="6"/>
  <c r="L1193" i="6" s="1"/>
  <c r="K1157" i="6"/>
  <c r="L1157" i="6" s="1"/>
  <c r="K2428" i="6"/>
  <c r="L2428" i="6" s="1"/>
  <c r="K2420" i="6"/>
  <c r="L2420" i="6" s="1"/>
  <c r="K2402" i="6"/>
  <c r="L2402" i="6" s="1"/>
  <c r="K2350" i="6"/>
  <c r="L2350" i="6" s="1"/>
  <c r="K2304" i="6"/>
  <c r="L2304" i="6" s="1"/>
  <c r="K2276" i="6"/>
  <c r="L2276" i="6" s="1"/>
  <c r="K2247" i="6"/>
  <c r="L2247" i="6" s="1"/>
  <c r="K2217" i="6"/>
  <c r="L2217" i="6" s="1"/>
  <c r="K2157" i="6"/>
  <c r="L2157" i="6" s="1"/>
  <c r="K2137" i="6"/>
  <c r="L2137" i="6" s="1"/>
  <c r="K2107" i="6"/>
  <c r="L2107" i="6" s="1"/>
  <c r="K2048" i="6"/>
  <c r="L2048" i="6" s="1"/>
  <c r="K1989" i="6"/>
  <c r="L1989" i="6" s="1"/>
  <c r="K1929" i="6"/>
  <c r="L1929" i="6" s="1"/>
  <c r="K1898" i="6"/>
  <c r="L1898" i="6" s="1"/>
  <c r="K1879" i="6"/>
  <c r="L1879" i="6" s="1"/>
  <c r="K1839" i="6"/>
  <c r="L1839" i="6" s="1"/>
  <c r="K1819" i="6"/>
  <c r="L1819" i="6" s="1"/>
  <c r="K1726" i="6"/>
  <c r="L1726" i="6" s="1"/>
  <c r="K1683" i="6"/>
  <c r="L1683" i="6" s="1"/>
  <c r="K1574" i="6"/>
  <c r="L1574" i="6" s="1"/>
  <c r="K1383" i="6"/>
  <c r="L1383" i="6" s="1"/>
  <c r="K1228" i="6"/>
  <c r="L1228" i="6" s="1"/>
  <c r="K1192" i="6"/>
  <c r="L1192" i="6" s="1"/>
  <c r="K2681" i="6"/>
  <c r="L2681" i="6" s="1"/>
  <c r="K2609" i="6"/>
  <c r="L2609" i="6" s="1"/>
  <c r="K2537" i="6"/>
  <c r="L2537" i="6" s="1"/>
  <c r="K2419" i="6"/>
  <c r="L2419" i="6" s="1"/>
  <c r="K2411" i="6"/>
  <c r="L2411" i="6" s="1"/>
  <c r="K2376" i="6"/>
  <c r="L2376" i="6" s="1"/>
  <c r="K2349" i="6"/>
  <c r="L2349" i="6" s="1"/>
  <c r="K2330" i="6"/>
  <c r="L2330" i="6" s="1"/>
  <c r="K2303" i="6"/>
  <c r="L2303" i="6" s="1"/>
  <c r="K2275" i="6"/>
  <c r="L2275" i="6" s="1"/>
  <c r="K2226" i="6"/>
  <c r="L2226" i="6" s="1"/>
  <c r="K2216" i="6"/>
  <c r="L2216" i="6" s="1"/>
  <c r="K2186" i="6"/>
  <c r="L2186" i="6" s="1"/>
  <c r="K2167" i="6"/>
  <c r="L2167" i="6" s="1"/>
  <c r="K2047" i="6"/>
  <c r="L2047" i="6" s="1"/>
  <c r="K1988" i="6"/>
  <c r="L1988" i="6" s="1"/>
  <c r="K1928" i="6"/>
  <c r="L1928" i="6" s="1"/>
  <c r="K1907" i="6"/>
  <c r="L1907" i="6" s="1"/>
  <c r="K1625" i="6"/>
  <c r="L1625" i="6" s="1"/>
  <c r="K1605" i="6"/>
  <c r="L1605" i="6" s="1"/>
  <c r="K1573" i="6"/>
  <c r="L1573" i="6" s="1"/>
  <c r="K1541" i="6"/>
  <c r="L1541" i="6" s="1"/>
  <c r="K1518" i="6"/>
  <c r="L1518" i="6" s="1"/>
  <c r="K1394" i="6"/>
  <c r="L1394" i="6" s="1"/>
  <c r="K1370" i="6"/>
  <c r="L1370" i="6" s="1"/>
  <c r="K1359" i="6"/>
  <c r="L1359" i="6" s="1"/>
  <c r="K2298" i="6"/>
  <c r="L2298" i="6" s="1"/>
  <c r="K2289" i="6"/>
  <c r="L2289" i="6" s="1"/>
  <c r="K2271" i="6"/>
  <c r="L2271" i="6" s="1"/>
  <c r="K2262" i="6"/>
  <c r="L2262" i="6" s="1"/>
  <c r="K2218" i="6"/>
  <c r="L2218" i="6" s="1"/>
  <c r="K2059" i="6"/>
  <c r="L2059" i="6" s="1"/>
  <c r="K2039" i="6"/>
  <c r="L2039" i="6" s="1"/>
  <c r="K1843" i="6"/>
  <c r="L1843" i="6" s="1"/>
  <c r="K1823" i="6"/>
  <c r="L1823" i="6" s="1"/>
  <c r="K1777" i="6"/>
  <c r="L1777" i="6" s="1"/>
  <c r="K1766" i="6"/>
  <c r="L1766" i="6" s="1"/>
  <c r="K1756" i="6"/>
  <c r="L1756" i="6" s="1"/>
  <c r="K1736" i="6"/>
  <c r="L1736" i="6" s="1"/>
  <c r="K1705" i="6"/>
  <c r="L1705" i="6" s="1"/>
  <c r="K1686" i="6"/>
  <c r="L1686" i="6" s="1"/>
  <c r="K1665" i="6"/>
  <c r="L1665" i="6" s="1"/>
  <c r="K1645" i="6"/>
  <c r="L1645" i="6" s="1"/>
  <c r="K1533" i="6"/>
  <c r="L1533" i="6" s="1"/>
  <c r="K1511" i="6"/>
  <c r="L1511" i="6" s="1"/>
  <c r="K1468" i="6"/>
  <c r="L1468" i="6" s="1"/>
  <c r="K1412" i="6"/>
  <c r="L1412" i="6" s="1"/>
  <c r="K1317" i="6"/>
  <c r="L1317" i="6" s="1"/>
  <c r="K1132" i="6"/>
  <c r="L1132" i="6" s="1"/>
  <c r="K1730" i="6"/>
  <c r="L1730" i="6" s="1"/>
  <c r="K1719" i="6"/>
  <c r="L1719" i="6" s="1"/>
  <c r="K1659" i="6"/>
  <c r="L1659" i="6" s="1"/>
  <c r="K1598" i="6"/>
  <c r="L1598" i="6" s="1"/>
  <c r="K1516" i="6"/>
  <c r="L1516" i="6" s="1"/>
  <c r="K1505" i="6"/>
  <c r="L1505" i="6" s="1"/>
  <c r="K1393" i="6"/>
  <c r="L1393" i="6" s="1"/>
  <c r="K1250" i="6"/>
  <c r="L1250" i="6" s="1"/>
  <c r="K954" i="6"/>
  <c r="L954" i="6" s="1"/>
  <c r="K2483" i="6"/>
  <c r="L2483" i="6" s="1"/>
  <c r="K2468" i="6"/>
  <c r="L2468" i="6" s="1"/>
  <c r="K2446" i="6"/>
  <c r="L2446" i="6" s="1"/>
  <c r="K2423" i="6"/>
  <c r="L2423" i="6" s="1"/>
  <c r="K2405" i="6"/>
  <c r="L2405" i="6" s="1"/>
  <c r="K2337" i="6"/>
  <c r="L2337" i="6" s="1"/>
  <c r="K2327" i="6"/>
  <c r="L2327" i="6" s="1"/>
  <c r="K2310" i="6"/>
  <c r="L2310" i="6" s="1"/>
  <c r="K2239" i="6"/>
  <c r="L2239" i="6" s="1"/>
  <c r="K2229" i="6"/>
  <c r="L2229" i="6" s="1"/>
  <c r="K2212" i="6"/>
  <c r="L2212" i="6" s="1"/>
  <c r="K2203" i="6"/>
  <c r="L2203" i="6" s="1"/>
  <c r="K2183" i="6"/>
  <c r="L2183" i="6" s="1"/>
  <c r="K1987" i="6"/>
  <c r="L1987" i="6" s="1"/>
  <c r="K1967" i="6"/>
  <c r="L1967" i="6" s="1"/>
  <c r="K1770" i="6"/>
  <c r="L1770" i="6" s="1"/>
  <c r="K1729" i="6"/>
  <c r="L1729" i="6" s="1"/>
  <c r="K1699" i="6"/>
  <c r="L1699" i="6" s="1"/>
  <c r="K1678" i="6"/>
  <c r="L1678" i="6" s="1"/>
  <c r="K1649" i="6"/>
  <c r="L1649" i="6" s="1"/>
  <c r="K1547" i="6"/>
  <c r="L1547" i="6" s="1"/>
  <c r="K1392" i="6"/>
  <c r="L1392" i="6" s="1"/>
  <c r="K1249" i="6"/>
  <c r="L1249" i="6" s="1"/>
  <c r="K1060" i="6"/>
  <c r="L1060" i="6" s="1"/>
  <c r="K1036" i="6"/>
  <c r="L1036" i="6" s="1"/>
  <c r="K965" i="6"/>
  <c r="L965" i="6" s="1"/>
  <c r="K2445" i="6"/>
  <c r="L2445" i="6" s="1"/>
  <c r="K2422" i="6"/>
  <c r="L2422" i="6" s="1"/>
  <c r="K2389" i="6"/>
  <c r="L2389" i="6" s="1"/>
  <c r="K2345" i="6"/>
  <c r="L2345" i="6" s="1"/>
  <c r="K2336" i="6"/>
  <c r="L2336" i="6" s="1"/>
  <c r="K2265" i="6"/>
  <c r="L2265" i="6" s="1"/>
  <c r="K2255" i="6"/>
  <c r="L2255" i="6" s="1"/>
  <c r="K2238" i="6"/>
  <c r="L2238" i="6" s="1"/>
  <c r="K2193" i="6"/>
  <c r="L2193" i="6" s="1"/>
  <c r="K2146" i="6"/>
  <c r="L2146" i="6" s="1"/>
  <c r="K2127" i="6"/>
  <c r="L2127" i="6" s="1"/>
  <c r="K2117" i="6"/>
  <c r="L2117" i="6" s="1"/>
  <c r="K2108" i="6"/>
  <c r="L2108" i="6" s="1"/>
  <c r="K2042" i="6"/>
  <c r="L2042" i="6" s="1"/>
  <c r="K1977" i="6"/>
  <c r="L1977" i="6" s="1"/>
  <c r="K1911" i="6"/>
  <c r="L1911" i="6" s="1"/>
  <c r="K1901" i="6"/>
  <c r="L1901" i="6" s="1"/>
  <c r="K1892" i="6"/>
  <c r="L1892" i="6" s="1"/>
  <c r="K1826" i="6"/>
  <c r="L1826" i="6" s="1"/>
  <c r="K1769" i="6"/>
  <c r="L1769" i="6" s="1"/>
  <c r="K1698" i="6"/>
  <c r="L1698" i="6" s="1"/>
  <c r="K1596" i="6"/>
  <c r="L1596" i="6" s="1"/>
  <c r="K1586" i="6"/>
  <c r="L1586" i="6" s="1"/>
  <c r="K1492" i="6"/>
  <c r="L1492" i="6" s="1"/>
  <c r="K1024" i="6"/>
  <c r="L1024" i="6" s="1"/>
  <c r="K1845" i="6"/>
  <c r="L1845" i="6" s="1"/>
  <c r="K1835" i="6"/>
  <c r="L1835" i="6" s="1"/>
  <c r="K1807" i="6"/>
  <c r="L1807" i="6" s="1"/>
  <c r="K1797" i="6"/>
  <c r="L1797" i="6" s="1"/>
  <c r="K1727" i="6"/>
  <c r="L1727" i="6" s="1"/>
  <c r="K1717" i="6"/>
  <c r="L1717" i="6" s="1"/>
  <c r="K1688" i="6"/>
  <c r="L1688" i="6" s="1"/>
  <c r="K1635" i="6"/>
  <c r="L1635" i="6" s="1"/>
  <c r="K1595" i="6"/>
  <c r="L1595" i="6" s="1"/>
  <c r="K1585" i="6"/>
  <c r="L1585" i="6" s="1"/>
  <c r="K1425" i="6"/>
  <c r="L1425" i="6" s="1"/>
  <c r="K1414" i="6"/>
  <c r="L1414" i="6" s="1"/>
  <c r="K1259" i="6"/>
  <c r="L1259" i="6" s="1"/>
  <c r="K1105" i="6"/>
  <c r="L1105" i="6" s="1"/>
  <c r="K1070" i="6"/>
  <c r="L1070" i="6" s="1"/>
  <c r="K2351" i="6"/>
  <c r="L2351" i="6" s="1"/>
  <c r="K2279" i="6"/>
  <c r="L2279" i="6" s="1"/>
  <c r="K2207" i="6"/>
  <c r="L2207" i="6" s="1"/>
  <c r="K2135" i="6"/>
  <c r="L2135" i="6" s="1"/>
  <c r="K2063" i="6"/>
  <c r="L2063" i="6" s="1"/>
  <c r="K1991" i="6"/>
  <c r="L1991" i="6" s="1"/>
  <c r="K1919" i="6"/>
  <c r="L1919" i="6" s="1"/>
  <c r="K1847" i="6"/>
  <c r="L1847" i="6" s="1"/>
  <c r="K1780" i="6"/>
  <c r="L1780" i="6" s="1"/>
  <c r="K1749" i="6"/>
  <c r="L1749" i="6" s="1"/>
  <c r="K1725" i="6"/>
  <c r="L1725" i="6" s="1"/>
  <c r="K1611" i="6"/>
  <c r="L1611" i="6" s="1"/>
  <c r="K1587" i="6"/>
  <c r="L1587" i="6" s="1"/>
  <c r="K1514" i="6"/>
  <c r="L1514" i="6" s="1"/>
  <c r="K1453" i="6"/>
  <c r="L1453" i="6" s="1"/>
  <c r="K1444" i="6"/>
  <c r="L1444" i="6" s="1"/>
  <c r="K1368" i="6"/>
  <c r="L1368" i="6" s="1"/>
  <c r="K1358" i="6"/>
  <c r="L1358" i="6" s="1"/>
  <c r="K1336" i="6"/>
  <c r="L1336" i="6" s="1"/>
  <c r="K1324" i="6"/>
  <c r="L1324" i="6" s="1"/>
  <c r="K850" i="6"/>
  <c r="L850" i="6" s="1"/>
  <c r="K827" i="6"/>
  <c r="L827" i="6" s="1"/>
  <c r="K768" i="6"/>
  <c r="L768" i="6" s="1"/>
  <c r="K744" i="6"/>
  <c r="L744" i="6" s="1"/>
  <c r="K2429" i="6"/>
  <c r="L2429" i="6" s="1"/>
  <c r="K2357" i="6"/>
  <c r="L2357" i="6" s="1"/>
  <c r="K2285" i="6"/>
  <c r="L2285" i="6" s="1"/>
  <c r="K2213" i="6"/>
  <c r="L2213" i="6" s="1"/>
  <c r="K2141" i="6"/>
  <c r="L2141" i="6" s="1"/>
  <c r="K2069" i="6"/>
  <c r="L2069" i="6" s="1"/>
  <c r="K1997" i="6"/>
  <c r="L1997" i="6" s="1"/>
  <c r="K1925" i="6"/>
  <c r="L1925" i="6" s="1"/>
  <c r="K1853" i="6"/>
  <c r="L1853" i="6" s="1"/>
  <c r="K1779" i="6"/>
  <c r="L1779" i="6" s="1"/>
  <c r="K1563" i="6"/>
  <c r="L1563" i="6" s="1"/>
  <c r="K1531" i="6"/>
  <c r="L1531" i="6" s="1"/>
  <c r="K1432" i="6"/>
  <c r="L1432" i="6" s="1"/>
  <c r="K1422" i="6"/>
  <c r="L1422" i="6" s="1"/>
  <c r="K1323" i="6"/>
  <c r="L1323" i="6" s="1"/>
  <c r="K1302" i="6"/>
  <c r="L1302" i="6" s="1"/>
  <c r="K1055" i="6"/>
  <c r="L1055" i="6" s="1"/>
  <c r="K974" i="6"/>
  <c r="L974" i="6" s="1"/>
  <c r="K779" i="6"/>
  <c r="L779" i="6" s="1"/>
  <c r="K2435" i="6"/>
  <c r="L2435" i="6" s="1"/>
  <c r="K2363" i="6"/>
  <c r="L2363" i="6" s="1"/>
  <c r="K2291" i="6"/>
  <c r="L2291" i="6" s="1"/>
  <c r="K2219" i="6"/>
  <c r="L2219" i="6" s="1"/>
  <c r="K2147" i="6"/>
  <c r="L2147" i="6" s="1"/>
  <c r="K2075" i="6"/>
  <c r="L2075" i="6" s="1"/>
  <c r="K2003" i="6"/>
  <c r="L2003" i="6" s="1"/>
  <c r="K1931" i="6"/>
  <c r="L1931" i="6" s="1"/>
  <c r="K1859" i="6"/>
  <c r="L1859" i="6" s="1"/>
  <c r="K1786" i="6"/>
  <c r="L1786" i="6" s="1"/>
  <c r="K1778" i="6"/>
  <c r="L1778" i="6" s="1"/>
  <c r="K1740" i="6"/>
  <c r="L1740" i="6" s="1"/>
  <c r="K1694" i="6"/>
  <c r="L1694" i="6" s="1"/>
  <c r="K1671" i="6"/>
  <c r="L1671" i="6" s="1"/>
  <c r="K1655" i="6"/>
  <c r="L1655" i="6" s="1"/>
  <c r="K1647" i="6"/>
  <c r="L1647" i="6" s="1"/>
  <c r="K1609" i="6"/>
  <c r="L1609" i="6" s="1"/>
  <c r="K1593" i="6"/>
  <c r="L1593" i="6" s="1"/>
  <c r="K1562" i="6"/>
  <c r="L1562" i="6" s="1"/>
  <c r="K1539" i="6"/>
  <c r="L1539" i="6" s="1"/>
  <c r="K1512" i="6"/>
  <c r="L1512" i="6" s="1"/>
  <c r="K1431" i="6"/>
  <c r="L1431" i="6" s="1"/>
  <c r="K1378" i="6"/>
  <c r="L1378" i="6" s="1"/>
  <c r="K1346" i="6"/>
  <c r="L1346" i="6" s="1"/>
  <c r="K1008" i="6"/>
  <c r="L1008" i="6" s="1"/>
  <c r="K754" i="6"/>
  <c r="L754" i="6" s="1"/>
  <c r="K2369" i="6"/>
  <c r="L2369" i="6" s="1"/>
  <c r="K2297" i="6"/>
  <c r="L2297" i="6" s="1"/>
  <c r="K2225" i="6"/>
  <c r="L2225" i="6" s="1"/>
  <c r="K2153" i="6"/>
  <c r="L2153" i="6" s="1"/>
  <c r="K2081" i="6"/>
  <c r="L2081" i="6" s="1"/>
  <c r="K2009" i="6"/>
  <c r="L2009" i="6" s="1"/>
  <c r="K1937" i="6"/>
  <c r="L1937" i="6" s="1"/>
  <c r="K1865" i="6"/>
  <c r="L1865" i="6" s="1"/>
  <c r="K1793" i="6"/>
  <c r="L1793" i="6" s="1"/>
  <c r="K1747" i="6"/>
  <c r="L1747" i="6" s="1"/>
  <c r="K1739" i="6"/>
  <c r="L1739" i="6" s="1"/>
  <c r="K1693" i="6"/>
  <c r="L1693" i="6" s="1"/>
  <c r="K1662" i="6"/>
  <c r="L1662" i="6" s="1"/>
  <c r="K1616" i="6"/>
  <c r="L1616" i="6" s="1"/>
  <c r="K1608" i="6"/>
  <c r="L1608" i="6" s="1"/>
  <c r="K1577" i="6"/>
  <c r="L1577" i="6" s="1"/>
  <c r="K1554" i="6"/>
  <c r="L1554" i="6" s="1"/>
  <c r="K1461" i="6"/>
  <c r="L1461" i="6" s="1"/>
  <c r="K1420" i="6"/>
  <c r="L1420" i="6" s="1"/>
  <c r="K1399" i="6"/>
  <c r="L1399" i="6" s="1"/>
  <c r="K1345" i="6"/>
  <c r="L1345" i="6" s="1"/>
  <c r="K1300" i="6"/>
  <c r="L1300" i="6" s="1"/>
  <c r="K1211" i="6"/>
  <c r="L1211" i="6" s="1"/>
  <c r="K1142" i="6"/>
  <c r="L1142" i="6" s="1"/>
  <c r="K753" i="6"/>
  <c r="L753" i="6" s="1"/>
  <c r="K2159" i="6"/>
  <c r="L2159" i="6" s="1"/>
  <c r="K2087" i="6"/>
  <c r="L2087" i="6" s="1"/>
  <c r="K2015" i="6"/>
  <c r="L2015" i="6" s="1"/>
  <c r="K1943" i="6"/>
  <c r="L1943" i="6" s="1"/>
  <c r="K1871" i="6"/>
  <c r="L1871" i="6" s="1"/>
  <c r="K1799" i="6"/>
  <c r="L1799" i="6" s="1"/>
  <c r="K1755" i="6"/>
  <c r="L1755" i="6" s="1"/>
  <c r="K1731" i="6"/>
  <c r="L1731" i="6" s="1"/>
  <c r="K1708" i="6"/>
  <c r="L1708" i="6" s="1"/>
  <c r="K1677" i="6"/>
  <c r="L1677" i="6" s="1"/>
  <c r="K1653" i="6"/>
  <c r="L1653" i="6" s="1"/>
  <c r="K1537" i="6"/>
  <c r="L1537" i="6" s="1"/>
  <c r="K1460" i="6"/>
  <c r="L1460" i="6" s="1"/>
  <c r="K1376" i="6"/>
  <c r="L1376" i="6" s="1"/>
  <c r="K1344" i="6"/>
  <c r="L1344" i="6" s="1"/>
  <c r="K1332" i="6"/>
  <c r="L1332" i="6" s="1"/>
  <c r="K1288" i="6"/>
  <c r="L1288" i="6" s="1"/>
  <c r="K1276" i="6"/>
  <c r="L1276" i="6" s="1"/>
  <c r="K1232" i="6"/>
  <c r="L1232" i="6" s="1"/>
  <c r="K1199" i="6"/>
  <c r="L1199" i="6" s="1"/>
  <c r="K1163" i="6"/>
  <c r="L1163" i="6" s="1"/>
  <c r="K1141" i="6"/>
  <c r="L1141" i="6" s="1"/>
  <c r="K1063" i="6"/>
  <c r="L1063" i="6" s="1"/>
  <c r="K995" i="6"/>
  <c r="L995" i="6" s="1"/>
  <c r="K904" i="6"/>
  <c r="L904" i="6" s="1"/>
  <c r="K2453" i="6"/>
  <c r="L2453" i="6" s="1"/>
  <c r="K2381" i="6"/>
  <c r="L2381" i="6" s="1"/>
  <c r="K2309" i="6"/>
  <c r="L2309" i="6" s="1"/>
  <c r="K2237" i="6"/>
  <c r="L2237" i="6" s="1"/>
  <c r="K2165" i="6"/>
  <c r="L2165" i="6" s="1"/>
  <c r="K2093" i="6"/>
  <c r="L2093" i="6" s="1"/>
  <c r="K2021" i="6"/>
  <c r="L2021" i="6" s="1"/>
  <c r="K1949" i="6"/>
  <c r="L1949" i="6" s="1"/>
  <c r="K1877" i="6"/>
  <c r="L1877" i="6" s="1"/>
  <c r="K1805" i="6"/>
  <c r="L1805" i="6" s="1"/>
  <c r="K1707" i="6"/>
  <c r="L1707" i="6" s="1"/>
  <c r="K1536" i="6"/>
  <c r="L1536" i="6" s="1"/>
  <c r="K1500" i="6"/>
  <c r="L1500" i="6" s="1"/>
  <c r="K1491" i="6"/>
  <c r="L1491" i="6" s="1"/>
  <c r="K1418" i="6"/>
  <c r="L1418" i="6" s="1"/>
  <c r="K1309" i="6"/>
  <c r="L1309" i="6" s="1"/>
  <c r="K1151" i="6"/>
  <c r="L1151" i="6" s="1"/>
  <c r="K1017" i="6"/>
  <c r="L1017" i="6" s="1"/>
  <c r="K799" i="6"/>
  <c r="L799" i="6" s="1"/>
  <c r="K2315" i="6"/>
  <c r="L2315" i="6" s="1"/>
  <c r="K2243" i="6"/>
  <c r="L2243" i="6" s="1"/>
  <c r="K2171" i="6"/>
  <c r="L2171" i="6" s="1"/>
  <c r="K2099" i="6"/>
  <c r="L2099" i="6" s="1"/>
  <c r="K2027" i="6"/>
  <c r="L2027" i="6" s="1"/>
  <c r="K1955" i="6"/>
  <c r="L1955" i="6" s="1"/>
  <c r="K1883" i="6"/>
  <c r="L1883" i="6" s="1"/>
  <c r="K1811" i="6"/>
  <c r="L1811" i="6" s="1"/>
  <c r="K1791" i="6"/>
  <c r="L1791" i="6" s="1"/>
  <c r="K1753" i="6"/>
  <c r="L1753" i="6" s="1"/>
  <c r="K1737" i="6"/>
  <c r="L1737" i="6" s="1"/>
  <c r="K1714" i="6"/>
  <c r="L1714" i="6" s="1"/>
  <c r="K1706" i="6"/>
  <c r="L1706" i="6" s="1"/>
  <c r="K1668" i="6"/>
  <c r="L1668" i="6" s="1"/>
  <c r="K1622" i="6"/>
  <c r="L1622" i="6" s="1"/>
  <c r="K1599" i="6"/>
  <c r="L1599" i="6" s="1"/>
  <c r="K1583" i="6"/>
  <c r="L1583" i="6" s="1"/>
  <c r="K1575" i="6"/>
  <c r="L1575" i="6" s="1"/>
  <c r="K1544" i="6"/>
  <c r="L1544" i="6" s="1"/>
  <c r="K1519" i="6"/>
  <c r="L1519" i="6" s="1"/>
  <c r="K1509" i="6"/>
  <c r="L1509" i="6" s="1"/>
  <c r="K1499" i="6"/>
  <c r="L1499" i="6" s="1"/>
  <c r="K1490" i="6"/>
  <c r="L1490" i="6" s="1"/>
  <c r="K1470" i="6"/>
  <c r="L1470" i="6" s="1"/>
  <c r="K1458" i="6"/>
  <c r="L1458" i="6" s="1"/>
  <c r="K1438" i="6"/>
  <c r="L1438" i="6" s="1"/>
  <c r="K1417" i="6"/>
  <c r="L1417" i="6" s="1"/>
  <c r="K1374" i="6"/>
  <c r="L1374" i="6" s="1"/>
  <c r="K1208" i="6"/>
  <c r="L1208" i="6" s="1"/>
  <c r="K913" i="6"/>
  <c r="L913" i="6" s="1"/>
  <c r="K2465" i="6"/>
  <c r="L2465" i="6" s="1"/>
  <c r="K2393" i="6"/>
  <c r="L2393" i="6" s="1"/>
  <c r="K2321" i="6"/>
  <c r="L2321" i="6" s="1"/>
  <c r="K2249" i="6"/>
  <c r="L2249" i="6" s="1"/>
  <c r="K2177" i="6"/>
  <c r="L2177" i="6" s="1"/>
  <c r="K2105" i="6"/>
  <c r="L2105" i="6" s="1"/>
  <c r="K2033" i="6"/>
  <c r="L2033" i="6" s="1"/>
  <c r="K1961" i="6"/>
  <c r="L1961" i="6" s="1"/>
  <c r="K1889" i="6"/>
  <c r="L1889" i="6" s="1"/>
  <c r="K1817" i="6"/>
  <c r="L1817" i="6" s="1"/>
  <c r="K1760" i="6"/>
  <c r="L1760" i="6" s="1"/>
  <c r="K1752" i="6"/>
  <c r="L1752" i="6" s="1"/>
  <c r="K1721" i="6"/>
  <c r="L1721" i="6" s="1"/>
  <c r="K1675" i="6"/>
  <c r="L1675" i="6" s="1"/>
  <c r="K1667" i="6"/>
  <c r="L1667" i="6" s="1"/>
  <c r="K1621" i="6"/>
  <c r="L1621" i="6" s="1"/>
  <c r="K1590" i="6"/>
  <c r="L1590" i="6" s="1"/>
  <c r="K1527" i="6"/>
  <c r="L1527" i="6" s="1"/>
  <c r="K1498" i="6"/>
  <c r="L1498" i="6" s="1"/>
  <c r="K1489" i="6"/>
  <c r="L1489" i="6" s="1"/>
  <c r="K1479" i="6"/>
  <c r="L1479" i="6" s="1"/>
  <c r="K1406" i="6"/>
  <c r="L1406" i="6" s="1"/>
  <c r="K1229" i="6"/>
  <c r="L1229" i="6" s="1"/>
  <c r="K1172" i="6"/>
  <c r="L1172" i="6" s="1"/>
  <c r="K1084" i="6"/>
  <c r="L1084" i="6" s="1"/>
  <c r="K808" i="6"/>
  <c r="L808" i="6" s="1"/>
  <c r="K797" i="6"/>
  <c r="L797" i="6" s="1"/>
  <c r="K1785" i="6"/>
  <c r="L1785" i="6" s="1"/>
  <c r="K1713" i="6"/>
  <c r="L1713" i="6" s="1"/>
  <c r="K1641" i="6"/>
  <c r="L1641" i="6" s="1"/>
  <c r="K1569" i="6"/>
  <c r="L1569" i="6" s="1"/>
  <c r="K1369" i="6"/>
  <c r="L1369" i="6" s="1"/>
  <c r="K1318" i="6"/>
  <c r="L1318" i="6" s="1"/>
  <c r="K1240" i="6"/>
  <c r="L1240" i="6" s="1"/>
  <c r="K1201" i="6"/>
  <c r="L1201" i="6" s="1"/>
  <c r="K1064" i="6"/>
  <c r="L1064" i="6" s="1"/>
  <c r="K1046" i="6"/>
  <c r="L1046" i="6" s="1"/>
  <c r="K893" i="6"/>
  <c r="L893" i="6" s="1"/>
  <c r="K882" i="6"/>
  <c r="L882" i="6" s="1"/>
  <c r="K755" i="6"/>
  <c r="L755" i="6" s="1"/>
  <c r="K743" i="6"/>
  <c r="L743" i="6" s="1"/>
  <c r="K1513" i="6"/>
  <c r="L1513" i="6" s="1"/>
  <c r="K1483" i="6"/>
  <c r="L1483" i="6" s="1"/>
  <c r="K1459" i="6"/>
  <c r="L1459" i="6" s="1"/>
  <c r="K1351" i="6"/>
  <c r="L1351" i="6" s="1"/>
  <c r="K1246" i="6"/>
  <c r="L1246" i="6" s="1"/>
  <c r="K1237" i="6"/>
  <c r="L1237" i="6" s="1"/>
  <c r="K1190" i="6"/>
  <c r="L1190" i="6" s="1"/>
  <c r="K1082" i="6"/>
  <c r="L1082" i="6" s="1"/>
  <c r="K1072" i="6"/>
  <c r="L1072" i="6" s="1"/>
  <c r="K1043" i="6"/>
  <c r="L1043" i="6" s="1"/>
  <c r="K1033" i="6"/>
  <c r="L1033" i="6" s="1"/>
  <c r="K1013" i="6"/>
  <c r="L1013" i="6" s="1"/>
  <c r="K858" i="6"/>
  <c r="L858" i="6" s="1"/>
  <c r="K1520" i="6"/>
  <c r="L1520" i="6" s="1"/>
  <c r="K1341" i="6"/>
  <c r="L1341" i="6" s="1"/>
  <c r="K1226" i="6"/>
  <c r="L1226" i="6" s="1"/>
  <c r="K1081" i="6"/>
  <c r="L1081" i="6" s="1"/>
  <c r="K1012" i="6"/>
  <c r="L1012" i="6" s="1"/>
  <c r="K992" i="6"/>
  <c r="L992" i="6" s="1"/>
  <c r="K962" i="6"/>
  <c r="L962" i="6" s="1"/>
  <c r="K900" i="6"/>
  <c r="L900" i="6" s="1"/>
  <c r="K847" i="6"/>
  <c r="L847" i="6" s="1"/>
  <c r="K633" i="6"/>
  <c r="L633" i="6" s="1"/>
  <c r="K1474" i="6"/>
  <c r="L1474" i="6" s="1"/>
  <c r="K1428" i="6"/>
  <c r="L1428" i="6" s="1"/>
  <c r="K1405" i="6"/>
  <c r="L1405" i="6" s="1"/>
  <c r="K1389" i="6"/>
  <c r="L1389" i="6" s="1"/>
  <c r="K1381" i="6"/>
  <c r="L1381" i="6" s="1"/>
  <c r="K1340" i="6"/>
  <c r="L1340" i="6" s="1"/>
  <c r="K1315" i="6"/>
  <c r="L1315" i="6" s="1"/>
  <c r="K1225" i="6"/>
  <c r="L1225" i="6" s="1"/>
  <c r="K1207" i="6"/>
  <c r="L1207" i="6" s="1"/>
  <c r="K1178" i="6"/>
  <c r="L1178" i="6" s="1"/>
  <c r="K1120" i="6"/>
  <c r="L1120" i="6" s="1"/>
  <c r="K1091" i="6"/>
  <c r="L1091" i="6" s="1"/>
  <c r="K1031" i="6"/>
  <c r="L1031" i="6" s="1"/>
  <c r="K1021" i="6"/>
  <c r="L1021" i="6" s="1"/>
  <c r="K1011" i="6"/>
  <c r="L1011" i="6" s="1"/>
  <c r="K961" i="6"/>
  <c r="L961" i="6" s="1"/>
  <c r="K889" i="6"/>
  <c r="L889" i="6" s="1"/>
  <c r="K805" i="6"/>
  <c r="L805" i="6" s="1"/>
  <c r="K501" i="6"/>
  <c r="L501" i="6" s="1"/>
  <c r="K1473" i="6"/>
  <c r="L1473" i="6" s="1"/>
  <c r="K1396" i="6"/>
  <c r="L1396" i="6" s="1"/>
  <c r="K1388" i="6"/>
  <c r="L1388" i="6" s="1"/>
  <c r="K1339" i="6"/>
  <c r="L1339" i="6" s="1"/>
  <c r="K1305" i="6"/>
  <c r="L1305" i="6" s="1"/>
  <c r="K1262" i="6"/>
  <c r="L1262" i="6" s="1"/>
  <c r="K1253" i="6"/>
  <c r="L1253" i="6" s="1"/>
  <c r="K1244" i="6"/>
  <c r="L1244" i="6" s="1"/>
  <c r="K1216" i="6"/>
  <c r="L1216" i="6" s="1"/>
  <c r="K1187" i="6"/>
  <c r="L1187" i="6" s="1"/>
  <c r="K1177" i="6"/>
  <c r="L1177" i="6" s="1"/>
  <c r="K1079" i="6"/>
  <c r="L1079" i="6" s="1"/>
  <c r="K981" i="6"/>
  <c r="L981" i="6" s="1"/>
  <c r="K939" i="6"/>
  <c r="L939" i="6" s="1"/>
  <c r="K919" i="6"/>
  <c r="L919" i="6" s="1"/>
  <c r="K867" i="6"/>
  <c r="L867" i="6" s="1"/>
  <c r="K835" i="6"/>
  <c r="L835" i="6" s="1"/>
  <c r="K321" i="6"/>
  <c r="L321" i="6" s="1"/>
  <c r="K1465" i="6"/>
  <c r="L1465" i="6" s="1"/>
  <c r="K1442" i="6"/>
  <c r="L1442" i="6" s="1"/>
  <c r="K1411" i="6"/>
  <c r="L1411" i="6" s="1"/>
  <c r="K1387" i="6"/>
  <c r="L1387" i="6" s="1"/>
  <c r="K1348" i="6"/>
  <c r="L1348" i="6" s="1"/>
  <c r="K1279" i="6"/>
  <c r="L1279" i="6" s="1"/>
  <c r="K1261" i="6"/>
  <c r="L1261" i="6" s="1"/>
  <c r="K1252" i="6"/>
  <c r="L1252" i="6" s="1"/>
  <c r="K1243" i="6"/>
  <c r="L1243" i="6" s="1"/>
  <c r="K1196" i="6"/>
  <c r="L1196" i="6" s="1"/>
  <c r="K1186" i="6"/>
  <c r="L1186" i="6" s="1"/>
  <c r="K1108" i="6"/>
  <c r="L1108" i="6" s="1"/>
  <c r="K1099" i="6"/>
  <c r="L1099" i="6" s="1"/>
  <c r="K1069" i="6"/>
  <c r="L1069" i="6" s="1"/>
  <c r="K989" i="6"/>
  <c r="L989" i="6" s="1"/>
  <c r="K980" i="6"/>
  <c r="L980" i="6" s="1"/>
  <c r="K866" i="6"/>
  <c r="L866" i="6" s="1"/>
  <c r="K689" i="6"/>
  <c r="L689" i="6" s="1"/>
  <c r="K1761" i="6"/>
  <c r="L1761" i="6" s="1"/>
  <c r="K1689" i="6"/>
  <c r="L1689" i="6" s="1"/>
  <c r="K1617" i="6"/>
  <c r="L1617" i="6" s="1"/>
  <c r="K1545" i="6"/>
  <c r="L1545" i="6" s="1"/>
  <c r="K1525" i="6"/>
  <c r="L1525" i="6" s="1"/>
  <c r="K1441" i="6"/>
  <c r="L1441" i="6" s="1"/>
  <c r="K1356" i="6"/>
  <c r="L1356" i="6" s="1"/>
  <c r="K1347" i="6"/>
  <c r="L1347" i="6" s="1"/>
  <c r="K1303" i="6"/>
  <c r="L1303" i="6" s="1"/>
  <c r="K1223" i="6"/>
  <c r="L1223" i="6" s="1"/>
  <c r="K1136" i="6"/>
  <c r="L1136" i="6" s="1"/>
  <c r="K1117" i="6"/>
  <c r="L1117" i="6" s="1"/>
  <c r="K1049" i="6"/>
  <c r="L1049" i="6" s="1"/>
  <c r="K1028" i="6"/>
  <c r="L1028" i="6" s="1"/>
  <c r="K979" i="6"/>
  <c r="L979" i="6" s="1"/>
  <c r="K958" i="6"/>
  <c r="L958" i="6" s="1"/>
  <c r="K907" i="6"/>
  <c r="L907" i="6" s="1"/>
  <c r="K854" i="6"/>
  <c r="L854" i="6" s="1"/>
  <c r="K791" i="6"/>
  <c r="L791" i="6" s="1"/>
  <c r="K724" i="6"/>
  <c r="L724" i="6" s="1"/>
  <c r="K700" i="6"/>
  <c r="L700" i="6" s="1"/>
  <c r="K402" i="6"/>
  <c r="L402" i="6" s="1"/>
  <c r="K1767" i="6"/>
  <c r="L1767" i="6" s="1"/>
  <c r="K1695" i="6"/>
  <c r="L1695" i="6" s="1"/>
  <c r="K1623" i="6"/>
  <c r="L1623" i="6" s="1"/>
  <c r="K1551" i="6"/>
  <c r="L1551" i="6" s="1"/>
  <c r="K1487" i="6"/>
  <c r="L1487" i="6" s="1"/>
  <c r="K1471" i="6"/>
  <c r="L1471" i="6" s="1"/>
  <c r="K1448" i="6"/>
  <c r="L1448" i="6" s="1"/>
  <c r="K1440" i="6"/>
  <c r="L1440" i="6" s="1"/>
  <c r="K1402" i="6"/>
  <c r="L1402" i="6" s="1"/>
  <c r="K1312" i="6"/>
  <c r="L1312" i="6" s="1"/>
  <c r="K1165" i="6"/>
  <c r="L1165" i="6" s="1"/>
  <c r="K936" i="6"/>
  <c r="L936" i="6" s="1"/>
  <c r="K927" i="6"/>
  <c r="L927" i="6" s="1"/>
  <c r="K758" i="6"/>
  <c r="L758" i="6" s="1"/>
  <c r="K711" i="6"/>
  <c r="L711" i="6" s="1"/>
  <c r="K699" i="6"/>
  <c r="L699" i="6" s="1"/>
  <c r="K1773" i="6"/>
  <c r="L1773" i="6" s="1"/>
  <c r="K1701" i="6"/>
  <c r="L1701" i="6" s="1"/>
  <c r="K1629" i="6"/>
  <c r="L1629" i="6" s="1"/>
  <c r="K1557" i="6"/>
  <c r="L1557" i="6" s="1"/>
  <c r="K1494" i="6"/>
  <c r="L1494" i="6" s="1"/>
  <c r="K1486" i="6"/>
  <c r="L1486" i="6" s="1"/>
  <c r="K1455" i="6"/>
  <c r="L1455" i="6" s="1"/>
  <c r="K1401" i="6"/>
  <c r="L1401" i="6" s="1"/>
  <c r="K1354" i="6"/>
  <c r="L1354" i="6" s="1"/>
  <c r="K1320" i="6"/>
  <c r="L1320" i="6" s="1"/>
  <c r="K1311" i="6"/>
  <c r="L1311" i="6" s="1"/>
  <c r="K1268" i="6"/>
  <c r="L1268" i="6" s="1"/>
  <c r="K1154" i="6"/>
  <c r="L1154" i="6" s="1"/>
  <c r="K1115" i="6"/>
  <c r="L1115" i="6" s="1"/>
  <c r="K967" i="6"/>
  <c r="L967" i="6" s="1"/>
  <c r="K935" i="6"/>
  <c r="L935" i="6" s="1"/>
  <c r="K884" i="6"/>
  <c r="L884" i="6" s="1"/>
  <c r="K769" i="6"/>
  <c r="L769" i="6" s="1"/>
  <c r="K722" i="6"/>
  <c r="L722" i="6" s="1"/>
  <c r="K698" i="6"/>
  <c r="L698" i="6" s="1"/>
  <c r="K615" i="6"/>
  <c r="L615" i="6" s="1"/>
  <c r="K1447" i="6"/>
  <c r="L1447" i="6" s="1"/>
  <c r="K1375" i="6"/>
  <c r="L1375" i="6" s="1"/>
  <c r="K1333" i="6"/>
  <c r="L1333" i="6" s="1"/>
  <c r="K1297" i="6"/>
  <c r="L1297" i="6" s="1"/>
  <c r="K1153" i="6"/>
  <c r="L1153" i="6" s="1"/>
  <c r="K1144" i="6"/>
  <c r="L1144" i="6" s="1"/>
  <c r="K1135" i="6"/>
  <c r="L1135" i="6" s="1"/>
  <c r="K1118" i="6"/>
  <c r="L1118" i="6" s="1"/>
  <c r="K1020" i="6"/>
  <c r="L1020" i="6" s="1"/>
  <c r="K966" i="6"/>
  <c r="L966" i="6" s="1"/>
  <c r="K908" i="6"/>
  <c r="L908" i="6" s="1"/>
  <c r="K840" i="6"/>
  <c r="L840" i="6" s="1"/>
  <c r="K830" i="6"/>
  <c r="L830" i="6" s="1"/>
  <c r="K655" i="6"/>
  <c r="L655" i="6" s="1"/>
  <c r="K643" i="6"/>
  <c r="L643" i="6" s="1"/>
  <c r="K87" i="6"/>
  <c r="L87" i="6" s="1"/>
  <c r="K355" i="6"/>
  <c r="L355" i="6" s="1"/>
  <c r="K1495" i="6"/>
  <c r="L1495" i="6" s="1"/>
  <c r="K1423" i="6"/>
  <c r="L1423" i="6" s="1"/>
  <c r="K1357" i="6"/>
  <c r="L1357" i="6" s="1"/>
  <c r="K1321" i="6"/>
  <c r="L1321" i="6" s="1"/>
  <c r="K1285" i="6"/>
  <c r="L1285" i="6" s="1"/>
  <c r="K1255" i="6"/>
  <c r="L1255" i="6" s="1"/>
  <c r="K1189" i="6"/>
  <c r="L1189" i="6" s="1"/>
  <c r="K1129" i="6"/>
  <c r="L1129" i="6" s="1"/>
  <c r="K959" i="6"/>
  <c r="L959" i="6" s="1"/>
  <c r="K881" i="6"/>
  <c r="L881" i="6" s="1"/>
  <c r="K804" i="6"/>
  <c r="L804" i="6" s="1"/>
  <c r="K764" i="6"/>
  <c r="L764" i="6" s="1"/>
  <c r="K671" i="6"/>
  <c r="L671" i="6" s="1"/>
  <c r="K659" i="6"/>
  <c r="L659" i="6" s="1"/>
  <c r="K577" i="6"/>
  <c r="L577" i="6" s="1"/>
  <c r="K543" i="6"/>
  <c r="L543" i="6" s="1"/>
  <c r="K319" i="6"/>
  <c r="L319" i="6" s="1"/>
  <c r="K1501" i="6"/>
  <c r="L1501" i="6" s="1"/>
  <c r="K1429" i="6"/>
  <c r="L1429" i="6" s="1"/>
  <c r="K1270" i="6"/>
  <c r="L1270" i="6" s="1"/>
  <c r="K1093" i="6"/>
  <c r="L1093" i="6" s="1"/>
  <c r="K920" i="6"/>
  <c r="L920" i="6" s="1"/>
  <c r="K564" i="6"/>
  <c r="L564" i="6" s="1"/>
  <c r="K1507" i="6"/>
  <c r="L1507" i="6" s="1"/>
  <c r="K1435" i="6"/>
  <c r="L1435" i="6" s="1"/>
  <c r="K1363" i="6"/>
  <c r="L1363" i="6" s="1"/>
  <c r="K1327" i="6"/>
  <c r="L1327" i="6" s="1"/>
  <c r="K1291" i="6"/>
  <c r="L1291" i="6" s="1"/>
  <c r="K1213" i="6"/>
  <c r="L1213" i="6" s="1"/>
  <c r="K1180" i="6"/>
  <c r="L1180" i="6" s="1"/>
  <c r="K1057" i="6"/>
  <c r="L1057" i="6" s="1"/>
  <c r="K1004" i="6"/>
  <c r="L1004" i="6" s="1"/>
  <c r="K851" i="6"/>
  <c r="L851" i="6" s="1"/>
  <c r="K812" i="6"/>
  <c r="L812" i="6" s="1"/>
  <c r="K792" i="6"/>
  <c r="L792" i="6" s="1"/>
  <c r="K762" i="6"/>
  <c r="L762" i="6" s="1"/>
  <c r="K692" i="6"/>
  <c r="L692" i="6" s="1"/>
  <c r="K599" i="6"/>
  <c r="L599" i="6" s="1"/>
  <c r="K1015" i="6"/>
  <c r="L1015" i="6" s="1"/>
  <c r="K1007" i="6"/>
  <c r="L1007" i="6" s="1"/>
  <c r="K976" i="6"/>
  <c r="L976" i="6" s="1"/>
  <c r="K953" i="6"/>
  <c r="L953" i="6" s="1"/>
  <c r="K938" i="6"/>
  <c r="L938" i="6" s="1"/>
  <c r="K930" i="6"/>
  <c r="L930" i="6" s="1"/>
  <c r="K922" i="6"/>
  <c r="L922" i="6" s="1"/>
  <c r="K876" i="6"/>
  <c r="L876" i="6" s="1"/>
  <c r="K845" i="6"/>
  <c r="L845" i="6" s="1"/>
  <c r="K822" i="6"/>
  <c r="L822" i="6" s="1"/>
  <c r="K747" i="6"/>
  <c r="L747" i="6" s="1"/>
  <c r="K715" i="6"/>
  <c r="L715" i="6" s="1"/>
  <c r="K703" i="6"/>
  <c r="L703" i="6" s="1"/>
  <c r="K691" i="6"/>
  <c r="L691" i="6" s="1"/>
  <c r="K681" i="6"/>
  <c r="L681" i="6" s="1"/>
  <c r="K670" i="6"/>
  <c r="L670" i="6" s="1"/>
  <c r="K635" i="6"/>
  <c r="L635" i="6" s="1"/>
  <c r="K625" i="6"/>
  <c r="L625" i="6" s="1"/>
  <c r="K522" i="6"/>
  <c r="L522" i="6" s="1"/>
  <c r="K511" i="6"/>
  <c r="L511" i="6" s="1"/>
  <c r="K499" i="6"/>
  <c r="L499" i="6" s="1"/>
  <c r="K121" i="6"/>
  <c r="L121" i="6" s="1"/>
  <c r="K1231" i="6"/>
  <c r="L1231" i="6" s="1"/>
  <c r="K1195" i="6"/>
  <c r="L1195" i="6" s="1"/>
  <c r="K1159" i="6"/>
  <c r="L1159" i="6" s="1"/>
  <c r="K1123" i="6"/>
  <c r="L1123" i="6" s="1"/>
  <c r="K1087" i="6"/>
  <c r="L1087" i="6" s="1"/>
  <c r="K1051" i="6"/>
  <c r="L1051" i="6" s="1"/>
  <c r="K999" i="6"/>
  <c r="L999" i="6" s="1"/>
  <c r="K891" i="6"/>
  <c r="L891" i="6" s="1"/>
  <c r="K868" i="6"/>
  <c r="L868" i="6" s="1"/>
  <c r="K860" i="6"/>
  <c r="L860" i="6" s="1"/>
  <c r="K782" i="6"/>
  <c r="L782" i="6" s="1"/>
  <c r="K736" i="6"/>
  <c r="L736" i="6" s="1"/>
  <c r="K613" i="6"/>
  <c r="L613" i="6" s="1"/>
  <c r="K510" i="6"/>
  <c r="L510" i="6" s="1"/>
  <c r="K998" i="6"/>
  <c r="L998" i="6" s="1"/>
  <c r="K890" i="6"/>
  <c r="L890" i="6" s="1"/>
  <c r="K836" i="6"/>
  <c r="L836" i="6" s="1"/>
  <c r="K781" i="6"/>
  <c r="L781" i="6" s="1"/>
  <c r="K773" i="6"/>
  <c r="L773" i="6" s="1"/>
  <c r="K735" i="6"/>
  <c r="L735" i="6" s="1"/>
  <c r="K644" i="6"/>
  <c r="L644" i="6" s="1"/>
  <c r="K285" i="6"/>
  <c r="L285" i="6" s="1"/>
  <c r="K212" i="6"/>
  <c r="L212" i="6" s="1"/>
  <c r="K271" i="6"/>
  <c r="L271" i="6" s="1"/>
  <c r="K259" i="6"/>
  <c r="L259" i="6" s="1"/>
  <c r="K235" i="6"/>
  <c r="L235" i="6" s="1"/>
  <c r="K223" i="6"/>
  <c r="L223" i="6" s="1"/>
  <c r="K926" i="6"/>
  <c r="L926" i="6" s="1"/>
  <c r="K818" i="6"/>
  <c r="L818" i="6" s="1"/>
  <c r="K752" i="6"/>
  <c r="L752" i="6" s="1"/>
  <c r="K731" i="6"/>
  <c r="L731" i="6" s="1"/>
  <c r="K721" i="6"/>
  <c r="L721" i="6" s="1"/>
  <c r="K459" i="6"/>
  <c r="L459" i="6" s="1"/>
  <c r="K447" i="6"/>
  <c r="L447" i="6" s="1"/>
  <c r="K435" i="6"/>
  <c r="L435" i="6" s="1"/>
  <c r="K294" i="6"/>
  <c r="L294" i="6" s="1"/>
  <c r="K258" i="6"/>
  <c r="L258" i="6" s="1"/>
  <c r="K150" i="6"/>
  <c r="L150" i="6" s="1"/>
  <c r="K956" i="6"/>
  <c r="L956" i="6" s="1"/>
  <c r="K902" i="6"/>
  <c r="L902" i="6" s="1"/>
  <c r="K848" i="6"/>
  <c r="L848" i="6" s="1"/>
  <c r="K817" i="6"/>
  <c r="L817" i="6" s="1"/>
  <c r="K794" i="6"/>
  <c r="L794" i="6" s="1"/>
  <c r="K786" i="6"/>
  <c r="L786" i="6" s="1"/>
  <c r="K663" i="6"/>
  <c r="L663" i="6" s="1"/>
  <c r="K651" i="6"/>
  <c r="L651" i="6" s="1"/>
  <c r="K573" i="6"/>
  <c r="L573" i="6" s="1"/>
  <c r="K481" i="6"/>
  <c r="L481" i="6" s="1"/>
  <c r="K1267" i="6"/>
  <c r="L1267" i="6" s="1"/>
  <c r="K1025" i="6"/>
  <c r="L1025" i="6" s="1"/>
  <c r="K1010" i="6"/>
  <c r="L1010" i="6" s="1"/>
  <c r="K1002" i="6"/>
  <c r="L1002" i="6" s="1"/>
  <c r="K994" i="6"/>
  <c r="L994" i="6" s="1"/>
  <c r="K948" i="6"/>
  <c r="L948" i="6" s="1"/>
  <c r="K917" i="6"/>
  <c r="L917" i="6" s="1"/>
  <c r="K894" i="6"/>
  <c r="L894" i="6" s="1"/>
  <c r="K871" i="6"/>
  <c r="L871" i="6" s="1"/>
  <c r="K863" i="6"/>
  <c r="L863" i="6" s="1"/>
  <c r="K832" i="6"/>
  <c r="L832" i="6" s="1"/>
  <c r="K809" i="6"/>
  <c r="L809" i="6" s="1"/>
  <c r="K740" i="6"/>
  <c r="L740" i="6" s="1"/>
  <c r="K719" i="6"/>
  <c r="L719" i="6" s="1"/>
  <c r="K707" i="6"/>
  <c r="L707" i="6" s="1"/>
  <c r="K674" i="6"/>
  <c r="L674" i="6" s="1"/>
  <c r="K650" i="6"/>
  <c r="L650" i="6" s="1"/>
  <c r="K606" i="6"/>
  <c r="L606" i="6" s="1"/>
  <c r="K480" i="6"/>
  <c r="L480" i="6" s="1"/>
  <c r="K421" i="6"/>
  <c r="L421" i="6" s="1"/>
  <c r="K1273" i="6"/>
  <c r="L1273" i="6" s="1"/>
  <c r="K1219" i="6"/>
  <c r="L1219" i="6" s="1"/>
  <c r="K1183" i="6"/>
  <c r="L1183" i="6" s="1"/>
  <c r="K1147" i="6"/>
  <c r="L1147" i="6" s="1"/>
  <c r="K1111" i="6"/>
  <c r="L1111" i="6" s="1"/>
  <c r="K1075" i="6"/>
  <c r="L1075" i="6" s="1"/>
  <c r="K1039" i="6"/>
  <c r="L1039" i="6" s="1"/>
  <c r="K963" i="6"/>
  <c r="L963" i="6" s="1"/>
  <c r="K940" i="6"/>
  <c r="L940" i="6" s="1"/>
  <c r="K932" i="6"/>
  <c r="L932" i="6" s="1"/>
  <c r="K909" i="6"/>
  <c r="L909" i="6" s="1"/>
  <c r="K776" i="6"/>
  <c r="L776" i="6" s="1"/>
  <c r="K739" i="6"/>
  <c r="L739" i="6" s="1"/>
  <c r="K729" i="6"/>
  <c r="L729" i="6" s="1"/>
  <c r="K718" i="6"/>
  <c r="L718" i="6" s="1"/>
  <c r="K683" i="6"/>
  <c r="L683" i="6" s="1"/>
  <c r="K673" i="6"/>
  <c r="L673" i="6" s="1"/>
  <c r="K513" i="6"/>
  <c r="L513" i="6" s="1"/>
  <c r="K468" i="6"/>
  <c r="L468" i="6" s="1"/>
  <c r="K456" i="6"/>
  <c r="L456" i="6" s="1"/>
  <c r="K968" i="6"/>
  <c r="L968" i="6" s="1"/>
  <c r="K896" i="6"/>
  <c r="L896" i="6" s="1"/>
  <c r="K824" i="6"/>
  <c r="L824" i="6" s="1"/>
  <c r="K748" i="6"/>
  <c r="L748" i="6" s="1"/>
  <c r="K738" i="6"/>
  <c r="L738" i="6" s="1"/>
  <c r="K720" i="6"/>
  <c r="L720" i="6" s="1"/>
  <c r="K710" i="6"/>
  <c r="L710" i="6" s="1"/>
  <c r="K690" i="6"/>
  <c r="L690" i="6" s="1"/>
  <c r="K672" i="6"/>
  <c r="L672" i="6" s="1"/>
  <c r="K662" i="6"/>
  <c r="L662" i="6" s="1"/>
  <c r="K642" i="6"/>
  <c r="L642" i="6" s="1"/>
  <c r="K624" i="6"/>
  <c r="L624" i="6" s="1"/>
  <c r="K595" i="6"/>
  <c r="L595" i="6" s="1"/>
  <c r="K534" i="6"/>
  <c r="L534" i="6" s="1"/>
  <c r="K523" i="6"/>
  <c r="L523" i="6" s="1"/>
  <c r="K489" i="6"/>
  <c r="L489" i="6" s="1"/>
  <c r="K469" i="6"/>
  <c r="L469" i="6" s="1"/>
  <c r="K343" i="6"/>
  <c r="L343" i="6" s="1"/>
  <c r="K331" i="6"/>
  <c r="L331" i="6" s="1"/>
  <c r="K320" i="6"/>
  <c r="L320" i="6" s="1"/>
  <c r="K248" i="6"/>
  <c r="L248" i="6" s="1"/>
  <c r="K37" i="6"/>
  <c r="L37" i="6" s="1"/>
  <c r="K25" i="6"/>
  <c r="L25" i="6" s="1"/>
  <c r="K986" i="6"/>
  <c r="L986" i="6" s="1"/>
  <c r="K914" i="6"/>
  <c r="L914" i="6" s="1"/>
  <c r="K842" i="6"/>
  <c r="L842" i="6" s="1"/>
  <c r="K770" i="6"/>
  <c r="L770" i="6" s="1"/>
  <c r="K763" i="6"/>
  <c r="L763" i="6" s="1"/>
  <c r="K582" i="6"/>
  <c r="L582" i="6" s="1"/>
  <c r="K553" i="6"/>
  <c r="L553" i="6" s="1"/>
  <c r="K531" i="6"/>
  <c r="L531" i="6" s="1"/>
  <c r="K487" i="6"/>
  <c r="L487" i="6" s="1"/>
  <c r="K222" i="6"/>
  <c r="L222" i="6" s="1"/>
  <c r="K186" i="6"/>
  <c r="L186" i="6" s="1"/>
  <c r="K745" i="6"/>
  <c r="L745" i="6" s="1"/>
  <c r="K727" i="6"/>
  <c r="L727" i="6" s="1"/>
  <c r="K716" i="6"/>
  <c r="L716" i="6" s="1"/>
  <c r="K679" i="6"/>
  <c r="L679" i="6" s="1"/>
  <c r="K668" i="6"/>
  <c r="L668" i="6" s="1"/>
  <c r="K631" i="6"/>
  <c r="L631" i="6" s="1"/>
  <c r="K591" i="6"/>
  <c r="L591" i="6" s="1"/>
  <c r="K552" i="6"/>
  <c r="L552" i="6" s="1"/>
  <c r="K519" i="6"/>
  <c r="L519" i="6" s="1"/>
  <c r="K441" i="6"/>
  <c r="L441" i="6" s="1"/>
  <c r="K373" i="6"/>
  <c r="L373" i="6" s="1"/>
  <c r="K339" i="6"/>
  <c r="L339" i="6" s="1"/>
  <c r="K139" i="6"/>
  <c r="L139" i="6" s="1"/>
  <c r="K105" i="6"/>
  <c r="L105" i="6" s="1"/>
  <c r="K69" i="6"/>
  <c r="L69" i="6" s="1"/>
  <c r="K697" i="6"/>
  <c r="L697" i="6" s="1"/>
  <c r="K687" i="6"/>
  <c r="L687" i="6" s="1"/>
  <c r="K667" i="6"/>
  <c r="L667" i="6" s="1"/>
  <c r="K649" i="6"/>
  <c r="L649" i="6" s="1"/>
  <c r="K639" i="6"/>
  <c r="L639" i="6" s="1"/>
  <c r="K600" i="6"/>
  <c r="L600" i="6" s="1"/>
  <c r="K571" i="6"/>
  <c r="L571" i="6" s="1"/>
  <c r="K561" i="6"/>
  <c r="L561" i="6" s="1"/>
  <c r="K541" i="6"/>
  <c r="L541" i="6" s="1"/>
  <c r="K507" i="6"/>
  <c r="L507" i="6" s="1"/>
  <c r="K429" i="6"/>
  <c r="L429" i="6" s="1"/>
  <c r="K303" i="6"/>
  <c r="L303" i="6" s="1"/>
  <c r="K127" i="6"/>
  <c r="L127" i="6" s="1"/>
  <c r="K115" i="6"/>
  <c r="L115" i="6" s="1"/>
  <c r="K104" i="6"/>
  <c r="L104" i="6" s="1"/>
  <c r="K32" i="6"/>
  <c r="L32" i="6" s="1"/>
  <c r="K788" i="6"/>
  <c r="L788" i="6" s="1"/>
  <c r="K734" i="6"/>
  <c r="L734" i="6" s="1"/>
  <c r="K714" i="6"/>
  <c r="L714" i="6" s="1"/>
  <c r="K696" i="6"/>
  <c r="L696" i="6" s="1"/>
  <c r="K686" i="6"/>
  <c r="L686" i="6" s="1"/>
  <c r="K666" i="6"/>
  <c r="L666" i="6" s="1"/>
  <c r="K648" i="6"/>
  <c r="L648" i="6" s="1"/>
  <c r="K638" i="6"/>
  <c r="L638" i="6" s="1"/>
  <c r="K609" i="6"/>
  <c r="L609" i="6" s="1"/>
  <c r="K570" i="6"/>
  <c r="L570" i="6" s="1"/>
  <c r="K540" i="6"/>
  <c r="L540" i="6" s="1"/>
  <c r="K451" i="6"/>
  <c r="L451" i="6" s="1"/>
  <c r="K337" i="6"/>
  <c r="L337" i="6" s="1"/>
  <c r="K195" i="6"/>
  <c r="L195" i="6" s="1"/>
  <c r="K103" i="6"/>
  <c r="L103" i="6" s="1"/>
  <c r="K55" i="6"/>
  <c r="L55" i="6" s="1"/>
  <c r="K43" i="6"/>
  <c r="L43" i="6" s="1"/>
  <c r="K705" i="6"/>
  <c r="L705" i="6" s="1"/>
  <c r="K695" i="6"/>
  <c r="L695" i="6" s="1"/>
  <c r="K676" i="6"/>
  <c r="L676" i="6" s="1"/>
  <c r="K657" i="6"/>
  <c r="L657" i="6" s="1"/>
  <c r="K647" i="6"/>
  <c r="L647" i="6" s="1"/>
  <c r="K618" i="6"/>
  <c r="L618" i="6" s="1"/>
  <c r="K589" i="6"/>
  <c r="L589" i="6" s="1"/>
  <c r="K579" i="6"/>
  <c r="L579" i="6" s="1"/>
  <c r="K528" i="6"/>
  <c r="L528" i="6" s="1"/>
  <c r="K462" i="6"/>
  <c r="L462" i="6" s="1"/>
  <c r="K450" i="6"/>
  <c r="L450" i="6" s="1"/>
  <c r="K439" i="6"/>
  <c r="L439" i="6" s="1"/>
  <c r="K427" i="6"/>
  <c r="L427" i="6" s="1"/>
  <c r="K253" i="6"/>
  <c r="L253" i="6" s="1"/>
  <c r="K241" i="6"/>
  <c r="L241" i="6" s="1"/>
  <c r="K230" i="6"/>
  <c r="L230" i="6" s="1"/>
  <c r="K194" i="6"/>
  <c r="L194" i="6" s="1"/>
  <c r="K19" i="6"/>
  <c r="L19" i="6" s="1"/>
  <c r="K1016" i="6"/>
  <c r="L1016" i="6" s="1"/>
  <c r="K944" i="6"/>
  <c r="L944" i="6" s="1"/>
  <c r="K872" i="6"/>
  <c r="L872" i="6" s="1"/>
  <c r="K800" i="6"/>
  <c r="L800" i="6" s="1"/>
  <c r="K751" i="6"/>
  <c r="L751" i="6" s="1"/>
  <c r="K742" i="6"/>
  <c r="L742" i="6" s="1"/>
  <c r="K723" i="6"/>
  <c r="L723" i="6" s="1"/>
  <c r="K694" i="6"/>
  <c r="L694" i="6" s="1"/>
  <c r="K675" i="6"/>
  <c r="L675" i="6" s="1"/>
  <c r="K627" i="6"/>
  <c r="L627" i="6" s="1"/>
  <c r="K588" i="6"/>
  <c r="L588" i="6" s="1"/>
  <c r="K559" i="6"/>
  <c r="L559" i="6" s="1"/>
  <c r="K493" i="6"/>
  <c r="L493" i="6" s="1"/>
  <c r="K415" i="6"/>
  <c r="L415" i="6" s="1"/>
  <c r="K276" i="6"/>
  <c r="L276" i="6" s="1"/>
  <c r="K229" i="6"/>
  <c r="L229" i="6" s="1"/>
  <c r="K217" i="6"/>
  <c r="L217" i="6" s="1"/>
  <c r="K205" i="6"/>
  <c r="L205" i="6" s="1"/>
  <c r="K1022" i="6"/>
  <c r="L1022" i="6" s="1"/>
  <c r="K950" i="6"/>
  <c r="L950" i="6" s="1"/>
  <c r="K878" i="6"/>
  <c r="L878" i="6" s="1"/>
  <c r="K806" i="6"/>
  <c r="L806" i="6" s="1"/>
  <c r="K759" i="6"/>
  <c r="L759" i="6" s="1"/>
  <c r="K607" i="6"/>
  <c r="L607" i="6" s="1"/>
  <c r="K597" i="6"/>
  <c r="L597" i="6" s="1"/>
  <c r="K492" i="6"/>
  <c r="L492" i="6" s="1"/>
  <c r="K471" i="6"/>
  <c r="L471" i="6" s="1"/>
  <c r="K157" i="6"/>
  <c r="L157" i="6" s="1"/>
  <c r="K123" i="6"/>
  <c r="L123" i="6" s="1"/>
  <c r="K549" i="6"/>
  <c r="L549" i="6" s="1"/>
  <c r="K529" i="6"/>
  <c r="L529" i="6" s="1"/>
  <c r="K498" i="6"/>
  <c r="L498" i="6" s="1"/>
  <c r="K477" i="6"/>
  <c r="L477" i="6" s="1"/>
  <c r="K457" i="6"/>
  <c r="L457" i="6" s="1"/>
  <c r="K361" i="6"/>
  <c r="L361" i="6" s="1"/>
  <c r="K349" i="6"/>
  <c r="L349" i="6" s="1"/>
  <c r="K338" i="6"/>
  <c r="L338" i="6" s="1"/>
  <c r="K247" i="6"/>
  <c r="L247" i="6" s="1"/>
  <c r="K213" i="6"/>
  <c r="L213" i="6" s="1"/>
  <c r="K145" i="6"/>
  <c r="L145" i="6" s="1"/>
  <c r="K133" i="6"/>
  <c r="L133" i="6" s="1"/>
  <c r="K122" i="6"/>
  <c r="L122" i="6" s="1"/>
  <c r="K750" i="6"/>
  <c r="L750" i="6" s="1"/>
  <c r="K726" i="6"/>
  <c r="L726" i="6" s="1"/>
  <c r="K702" i="6"/>
  <c r="L702" i="6" s="1"/>
  <c r="K678" i="6"/>
  <c r="L678" i="6" s="1"/>
  <c r="K654" i="6"/>
  <c r="L654" i="6" s="1"/>
  <c r="K630" i="6"/>
  <c r="L630" i="6" s="1"/>
  <c r="K621" i="6"/>
  <c r="L621" i="6" s="1"/>
  <c r="K612" i="6"/>
  <c r="L612" i="6" s="1"/>
  <c r="K603" i="6"/>
  <c r="L603" i="6" s="1"/>
  <c r="K594" i="6"/>
  <c r="L594" i="6" s="1"/>
  <c r="K585" i="6"/>
  <c r="L585" i="6" s="1"/>
  <c r="K576" i="6"/>
  <c r="L576" i="6" s="1"/>
  <c r="K567" i="6"/>
  <c r="L567" i="6" s="1"/>
  <c r="K558" i="6"/>
  <c r="L558" i="6" s="1"/>
  <c r="K537" i="6"/>
  <c r="L537" i="6" s="1"/>
  <c r="K517" i="6"/>
  <c r="L517" i="6" s="1"/>
  <c r="K486" i="6"/>
  <c r="L486" i="6" s="1"/>
  <c r="K465" i="6"/>
  <c r="L465" i="6" s="1"/>
  <c r="K445" i="6"/>
  <c r="L445" i="6" s="1"/>
  <c r="K393" i="6"/>
  <c r="L393" i="6" s="1"/>
  <c r="K325" i="6"/>
  <c r="L325" i="6" s="1"/>
  <c r="K313" i="6"/>
  <c r="L313" i="6" s="1"/>
  <c r="K302" i="6"/>
  <c r="L302" i="6" s="1"/>
  <c r="K211" i="6"/>
  <c r="L211" i="6" s="1"/>
  <c r="K177" i="6"/>
  <c r="L177" i="6" s="1"/>
  <c r="K109" i="6"/>
  <c r="L109" i="6" s="1"/>
  <c r="K97" i="6"/>
  <c r="L97" i="6" s="1"/>
  <c r="K86" i="6"/>
  <c r="L86" i="6" s="1"/>
  <c r="K547" i="6"/>
  <c r="L547" i="6" s="1"/>
  <c r="K516" i="6"/>
  <c r="L516" i="6" s="1"/>
  <c r="K495" i="6"/>
  <c r="L495" i="6" s="1"/>
  <c r="K475" i="6"/>
  <c r="L475" i="6" s="1"/>
  <c r="K444" i="6"/>
  <c r="L444" i="6" s="1"/>
  <c r="K423" i="6"/>
  <c r="L423" i="6" s="1"/>
  <c r="K403" i="6"/>
  <c r="L403" i="6" s="1"/>
  <c r="K392" i="6"/>
  <c r="L392" i="6" s="1"/>
  <c r="K301" i="6"/>
  <c r="L301" i="6" s="1"/>
  <c r="K267" i="6"/>
  <c r="L267" i="6" s="1"/>
  <c r="K199" i="6"/>
  <c r="L199" i="6" s="1"/>
  <c r="K187" i="6"/>
  <c r="L187" i="6" s="1"/>
  <c r="K176" i="6"/>
  <c r="L176" i="6" s="1"/>
  <c r="K85" i="6"/>
  <c r="L85" i="6" s="1"/>
  <c r="K51" i="6"/>
  <c r="L51" i="6" s="1"/>
  <c r="K757" i="6"/>
  <c r="L757" i="6" s="1"/>
  <c r="K741" i="6"/>
  <c r="L741" i="6" s="1"/>
  <c r="K733" i="6"/>
  <c r="L733" i="6" s="1"/>
  <c r="K717" i="6"/>
  <c r="L717" i="6" s="1"/>
  <c r="K709" i="6"/>
  <c r="L709" i="6" s="1"/>
  <c r="K693" i="6"/>
  <c r="L693" i="6" s="1"/>
  <c r="K685" i="6"/>
  <c r="L685" i="6" s="1"/>
  <c r="K669" i="6"/>
  <c r="L669" i="6" s="1"/>
  <c r="K661" i="6"/>
  <c r="L661" i="6" s="1"/>
  <c r="K645" i="6"/>
  <c r="L645" i="6" s="1"/>
  <c r="K637" i="6"/>
  <c r="L637" i="6" s="1"/>
  <c r="K546" i="6"/>
  <c r="L546" i="6" s="1"/>
  <c r="K525" i="6"/>
  <c r="L525" i="6" s="1"/>
  <c r="K505" i="6"/>
  <c r="L505" i="6" s="1"/>
  <c r="K474" i="6"/>
  <c r="L474" i="6" s="1"/>
  <c r="K453" i="6"/>
  <c r="L453" i="6" s="1"/>
  <c r="K433" i="6"/>
  <c r="L433" i="6" s="1"/>
  <c r="K391" i="6"/>
  <c r="L391" i="6" s="1"/>
  <c r="K357" i="6"/>
  <c r="L357" i="6" s="1"/>
  <c r="K289" i="6"/>
  <c r="L289" i="6" s="1"/>
  <c r="K277" i="6"/>
  <c r="L277" i="6" s="1"/>
  <c r="K266" i="6"/>
  <c r="L266" i="6" s="1"/>
  <c r="K175" i="6"/>
  <c r="L175" i="6" s="1"/>
  <c r="K141" i="6"/>
  <c r="L141" i="6" s="1"/>
  <c r="K73" i="6"/>
  <c r="L73" i="6" s="1"/>
  <c r="K61" i="6"/>
  <c r="L61" i="6" s="1"/>
  <c r="K50" i="6"/>
  <c r="L50" i="6" s="1"/>
  <c r="K756" i="6"/>
  <c r="L756" i="6" s="1"/>
  <c r="K732" i="6"/>
  <c r="L732" i="6" s="1"/>
  <c r="K708" i="6"/>
  <c r="L708" i="6" s="1"/>
  <c r="K684" i="6"/>
  <c r="L684" i="6" s="1"/>
  <c r="K660" i="6"/>
  <c r="L660" i="6" s="1"/>
  <c r="K636" i="6"/>
  <c r="L636" i="6" s="1"/>
  <c r="K619" i="6"/>
  <c r="L619" i="6" s="1"/>
  <c r="K601" i="6"/>
  <c r="L601" i="6" s="1"/>
  <c r="K583" i="6"/>
  <c r="L583" i="6" s="1"/>
  <c r="K565" i="6"/>
  <c r="L565" i="6" s="1"/>
  <c r="K555" i="6"/>
  <c r="L555" i="6" s="1"/>
  <c r="K535" i="6"/>
  <c r="L535" i="6" s="1"/>
  <c r="K504" i="6"/>
  <c r="L504" i="6" s="1"/>
  <c r="K483" i="6"/>
  <c r="L483" i="6" s="1"/>
  <c r="K463" i="6"/>
  <c r="L463" i="6" s="1"/>
  <c r="K379" i="6"/>
  <c r="L379" i="6" s="1"/>
  <c r="K367" i="6"/>
  <c r="L367" i="6" s="1"/>
  <c r="K356" i="6"/>
  <c r="L356" i="6" s="1"/>
  <c r="K265" i="6"/>
  <c r="L265" i="6" s="1"/>
  <c r="K231" i="6"/>
  <c r="L231" i="6" s="1"/>
  <c r="K163" i="6"/>
  <c r="L163" i="6" s="1"/>
  <c r="K151" i="6"/>
  <c r="L151" i="6" s="1"/>
  <c r="K140" i="6"/>
  <c r="L140" i="6" s="1"/>
  <c r="K49" i="6"/>
  <c r="L49" i="6" s="1"/>
  <c r="K15" i="6"/>
  <c r="L15" i="6" s="1"/>
  <c r="K14" i="6"/>
  <c r="L14" i="6" s="1"/>
  <c r="K375" i="6"/>
  <c r="L375" i="6" s="1"/>
  <c r="K307" i="6"/>
  <c r="L307" i="6" s="1"/>
  <c r="K295" i="6"/>
  <c r="L295" i="6" s="1"/>
  <c r="K284" i="6"/>
  <c r="L284" i="6" s="1"/>
  <c r="K193" i="6"/>
  <c r="L193" i="6" s="1"/>
  <c r="K159" i="6"/>
  <c r="L159" i="6" s="1"/>
  <c r="K91" i="6"/>
  <c r="L91" i="6" s="1"/>
  <c r="K79" i="6"/>
  <c r="L79" i="6" s="1"/>
  <c r="K68" i="6"/>
  <c r="L68" i="6" s="1"/>
  <c r="K417" i="6"/>
  <c r="L417" i="6" s="1"/>
  <c r="K408" i="6"/>
  <c r="L408" i="6" s="1"/>
  <c r="K397" i="6"/>
  <c r="L397" i="6" s="1"/>
  <c r="K385" i="6"/>
  <c r="L385" i="6" s="1"/>
  <c r="K374" i="6"/>
  <c r="L374" i="6" s="1"/>
  <c r="K283" i="6"/>
  <c r="L283" i="6" s="1"/>
  <c r="K249" i="6"/>
  <c r="L249" i="6" s="1"/>
  <c r="K181" i="6"/>
  <c r="L181" i="6" s="1"/>
  <c r="K169" i="6"/>
  <c r="L169" i="6" s="1"/>
  <c r="K158" i="6"/>
  <c r="L158" i="6" s="1"/>
  <c r="K67" i="6"/>
  <c r="L67" i="6" s="1"/>
  <c r="K33" i="6"/>
  <c r="L33" i="6" s="1"/>
  <c r="K401" i="6"/>
  <c r="L401" i="6" s="1"/>
  <c r="K383" i="6"/>
  <c r="L383" i="6" s="1"/>
  <c r="K365" i="6"/>
  <c r="L365" i="6" s="1"/>
  <c r="K347" i="6"/>
  <c r="L347" i="6" s="1"/>
  <c r="K329" i="6"/>
  <c r="L329" i="6" s="1"/>
  <c r="K311" i="6"/>
  <c r="L311" i="6" s="1"/>
  <c r="K293" i="6"/>
  <c r="L293" i="6" s="1"/>
  <c r="K275" i="6"/>
  <c r="L275" i="6" s="1"/>
  <c r="K257" i="6"/>
  <c r="L257" i="6" s="1"/>
  <c r="K239" i="6"/>
  <c r="L239" i="6" s="1"/>
  <c r="K221" i="6"/>
  <c r="L221" i="6" s="1"/>
  <c r="K203" i="6"/>
  <c r="L203" i="6" s="1"/>
  <c r="K185" i="6"/>
  <c r="L185" i="6" s="1"/>
  <c r="K167" i="6"/>
  <c r="L167" i="6" s="1"/>
  <c r="K149" i="6"/>
  <c r="L149" i="6" s="1"/>
  <c r="K131" i="6"/>
  <c r="L131" i="6" s="1"/>
  <c r="K113" i="6"/>
  <c r="L113" i="6" s="1"/>
  <c r="K95" i="6"/>
  <c r="L95" i="6" s="1"/>
  <c r="K77" i="6"/>
  <c r="L77" i="6" s="1"/>
  <c r="K59" i="6"/>
  <c r="L59" i="6" s="1"/>
  <c r="K41" i="6"/>
  <c r="L41" i="6" s="1"/>
  <c r="K23" i="6"/>
  <c r="L23" i="6" s="1"/>
  <c r="K7" i="6"/>
  <c r="L7" i="6" s="1"/>
  <c r="K400" i="6"/>
  <c r="L400" i="6" s="1"/>
  <c r="K382" i="6"/>
  <c r="L382" i="6" s="1"/>
  <c r="K364" i="6"/>
  <c r="L364" i="6" s="1"/>
  <c r="K346" i="6"/>
  <c r="L346" i="6" s="1"/>
  <c r="K328" i="6"/>
  <c r="L328" i="6" s="1"/>
  <c r="K310" i="6"/>
  <c r="L310" i="6" s="1"/>
  <c r="K292" i="6"/>
  <c r="L292" i="6" s="1"/>
  <c r="K274" i="6"/>
  <c r="L274" i="6" s="1"/>
  <c r="K256" i="6"/>
  <c r="L256" i="6" s="1"/>
  <c r="K238" i="6"/>
  <c r="L238" i="6" s="1"/>
  <c r="K220" i="6"/>
  <c r="L220" i="6" s="1"/>
  <c r="K202" i="6"/>
  <c r="L202" i="6" s="1"/>
  <c r="K184" i="6"/>
  <c r="L184" i="6" s="1"/>
  <c r="K166" i="6"/>
  <c r="L166" i="6" s="1"/>
  <c r="K148" i="6"/>
  <c r="L148" i="6" s="1"/>
  <c r="K130" i="6"/>
  <c r="L130" i="6" s="1"/>
  <c r="K112" i="6"/>
  <c r="L112" i="6" s="1"/>
  <c r="K94" i="6"/>
  <c r="L94" i="6" s="1"/>
  <c r="K76" i="6"/>
  <c r="L76" i="6" s="1"/>
  <c r="K58" i="6"/>
  <c r="L58" i="6" s="1"/>
  <c r="K40" i="6"/>
  <c r="L40" i="6" s="1"/>
  <c r="K22" i="6"/>
  <c r="L22" i="6" s="1"/>
  <c r="K407" i="6"/>
  <c r="L407" i="6" s="1"/>
  <c r="K399" i="6"/>
  <c r="L399" i="6" s="1"/>
  <c r="K381" i="6"/>
  <c r="L381" i="6" s="1"/>
  <c r="K363" i="6"/>
  <c r="L363" i="6" s="1"/>
  <c r="K345" i="6"/>
  <c r="L345" i="6" s="1"/>
  <c r="K327" i="6"/>
  <c r="L327" i="6" s="1"/>
  <c r="K309" i="6"/>
  <c r="L309" i="6" s="1"/>
  <c r="K291" i="6"/>
  <c r="L291" i="6" s="1"/>
  <c r="K273" i="6"/>
  <c r="L273" i="6" s="1"/>
  <c r="K255" i="6"/>
  <c r="L255" i="6" s="1"/>
  <c r="K237" i="6"/>
  <c r="L237" i="6" s="1"/>
  <c r="K219" i="6"/>
  <c r="L219" i="6" s="1"/>
  <c r="K201" i="6"/>
  <c r="L201" i="6" s="1"/>
  <c r="K183" i="6"/>
  <c r="L183" i="6" s="1"/>
  <c r="K165" i="6"/>
  <c r="L165" i="6" s="1"/>
  <c r="K147" i="6"/>
  <c r="L147" i="6" s="1"/>
  <c r="K129" i="6"/>
  <c r="L129" i="6" s="1"/>
  <c r="K111" i="6"/>
  <c r="L111" i="6" s="1"/>
  <c r="K93" i="6"/>
  <c r="L93" i="6" s="1"/>
  <c r="K75" i="6"/>
  <c r="L75" i="6" s="1"/>
  <c r="K57" i="6"/>
  <c r="L57" i="6" s="1"/>
  <c r="K39" i="6"/>
  <c r="L39" i="6" s="1"/>
  <c r="K21" i="6"/>
  <c r="L21" i="6" s="1"/>
  <c r="K398" i="6"/>
  <c r="L398" i="6" s="1"/>
  <c r="K380" i="6"/>
  <c r="L380" i="6" s="1"/>
  <c r="K362" i="6"/>
  <c r="L362" i="6" s="1"/>
  <c r="K344" i="6"/>
  <c r="L344" i="6" s="1"/>
  <c r="K326" i="6"/>
  <c r="L326" i="6" s="1"/>
  <c r="K308" i="6"/>
  <c r="L308" i="6" s="1"/>
  <c r="K290" i="6"/>
  <c r="L290" i="6" s="1"/>
  <c r="K272" i="6"/>
  <c r="L272" i="6" s="1"/>
  <c r="K254" i="6"/>
  <c r="L254" i="6" s="1"/>
  <c r="K236" i="6"/>
  <c r="L236" i="6" s="1"/>
  <c r="K218" i="6"/>
  <c r="L218" i="6" s="1"/>
  <c r="K200" i="6"/>
  <c r="L200" i="6" s="1"/>
  <c r="K182" i="6"/>
  <c r="L182" i="6" s="1"/>
  <c r="K164" i="6"/>
  <c r="L164" i="6" s="1"/>
  <c r="K146" i="6"/>
  <c r="L146" i="6" s="1"/>
  <c r="K128" i="6"/>
  <c r="L128" i="6" s="1"/>
  <c r="K110" i="6"/>
  <c r="L110" i="6" s="1"/>
  <c r="K92" i="6"/>
  <c r="L92" i="6" s="1"/>
  <c r="K74" i="6"/>
  <c r="L74" i="6" s="1"/>
  <c r="K56" i="6"/>
  <c r="L56" i="6" s="1"/>
  <c r="K38" i="6"/>
  <c r="L38" i="6" s="1"/>
  <c r="K20" i="6"/>
  <c r="L20" i="6" s="1"/>
  <c r="K413" i="6"/>
  <c r="L413" i="6" s="1"/>
  <c r="K389" i="6"/>
  <c r="L389" i="6" s="1"/>
  <c r="K371" i="6"/>
  <c r="L371" i="6" s="1"/>
  <c r="K353" i="6"/>
  <c r="L353" i="6" s="1"/>
  <c r="K335" i="6"/>
  <c r="L335" i="6" s="1"/>
  <c r="K317" i="6"/>
  <c r="L317" i="6" s="1"/>
  <c r="K299" i="6"/>
  <c r="L299" i="6" s="1"/>
  <c r="K281" i="6"/>
  <c r="L281" i="6" s="1"/>
  <c r="K263" i="6"/>
  <c r="L263" i="6" s="1"/>
  <c r="K245" i="6"/>
  <c r="L245" i="6" s="1"/>
  <c r="K227" i="6"/>
  <c r="L227" i="6" s="1"/>
  <c r="K209" i="6"/>
  <c r="L209" i="6" s="1"/>
  <c r="K191" i="6"/>
  <c r="L191" i="6" s="1"/>
  <c r="K173" i="6"/>
  <c r="L173" i="6" s="1"/>
  <c r="K155" i="6"/>
  <c r="L155" i="6" s="1"/>
  <c r="K137" i="6"/>
  <c r="L137" i="6" s="1"/>
  <c r="K119" i="6"/>
  <c r="L119" i="6" s="1"/>
  <c r="K101" i="6"/>
  <c r="L101" i="6" s="1"/>
  <c r="K83" i="6"/>
  <c r="L83" i="6" s="1"/>
  <c r="K65" i="6"/>
  <c r="L65" i="6" s="1"/>
  <c r="K47" i="6"/>
  <c r="L47" i="6" s="1"/>
  <c r="K29" i="6"/>
  <c r="L29" i="6" s="1"/>
  <c r="K11" i="6"/>
  <c r="L11" i="6" s="1"/>
  <c r="K419" i="6"/>
  <c r="L419" i="6" s="1"/>
  <c r="K388" i="6"/>
  <c r="L388" i="6" s="1"/>
  <c r="K370" i="6"/>
  <c r="L370" i="6" s="1"/>
  <c r="K352" i="6"/>
  <c r="L352" i="6" s="1"/>
  <c r="K334" i="6"/>
  <c r="L334" i="6" s="1"/>
  <c r="K316" i="6"/>
  <c r="L316" i="6" s="1"/>
  <c r="K298" i="6"/>
  <c r="L298" i="6" s="1"/>
  <c r="K280" i="6"/>
  <c r="L280" i="6" s="1"/>
  <c r="K262" i="6"/>
  <c r="L262" i="6" s="1"/>
  <c r="K244" i="6"/>
  <c r="L244" i="6" s="1"/>
  <c r="K226" i="6"/>
  <c r="L226" i="6" s="1"/>
  <c r="K208" i="6"/>
  <c r="L208" i="6" s="1"/>
  <c r="K190" i="6"/>
  <c r="L190" i="6" s="1"/>
  <c r="K172" i="6"/>
  <c r="L172" i="6" s="1"/>
  <c r="K154" i="6"/>
  <c r="L154" i="6" s="1"/>
  <c r="K136" i="6"/>
  <c r="L136" i="6" s="1"/>
  <c r="K118" i="6"/>
  <c r="L118" i="6" s="1"/>
  <c r="K100" i="6"/>
  <c r="L100" i="6" s="1"/>
  <c r="K82" i="6"/>
  <c r="L82" i="6" s="1"/>
  <c r="K64" i="6"/>
  <c r="L64" i="6" s="1"/>
  <c r="K46" i="6"/>
  <c r="L46" i="6" s="1"/>
  <c r="K28" i="6"/>
  <c r="L28" i="6" s="1"/>
  <c r="K10" i="6"/>
  <c r="L10" i="6" s="1"/>
  <c r="K387" i="6"/>
  <c r="L387" i="6" s="1"/>
  <c r="K369" i="6"/>
  <c r="L369" i="6" s="1"/>
  <c r="K351" i="6"/>
  <c r="L351" i="6" s="1"/>
  <c r="K333" i="6"/>
  <c r="L333" i="6" s="1"/>
  <c r="K315" i="6"/>
  <c r="L315" i="6" s="1"/>
  <c r="K297" i="6"/>
  <c r="L297" i="6" s="1"/>
  <c r="K279" i="6"/>
  <c r="L279" i="6" s="1"/>
  <c r="K261" i="6"/>
  <c r="L261" i="6" s="1"/>
  <c r="K243" i="6"/>
  <c r="L243" i="6" s="1"/>
  <c r="K225" i="6"/>
  <c r="L225" i="6" s="1"/>
  <c r="K207" i="6"/>
  <c r="L207" i="6" s="1"/>
  <c r="K189" i="6"/>
  <c r="L189" i="6" s="1"/>
  <c r="K171" i="6"/>
  <c r="L171" i="6" s="1"/>
  <c r="K153" i="6"/>
  <c r="L153" i="6" s="1"/>
  <c r="K135" i="6"/>
  <c r="L135" i="6" s="1"/>
  <c r="K117" i="6"/>
  <c r="L117" i="6" s="1"/>
  <c r="K99" i="6"/>
  <c r="L99" i="6" s="1"/>
  <c r="K81" i="6"/>
  <c r="L81" i="6" s="1"/>
  <c r="K63" i="6"/>
  <c r="L63" i="6" s="1"/>
  <c r="K45" i="6"/>
  <c r="L45" i="6" s="1"/>
  <c r="K27" i="6"/>
  <c r="L27" i="6" s="1"/>
  <c r="K9" i="6"/>
  <c r="L9" i="6" s="1"/>
  <c r="K404" i="6"/>
  <c r="L404" i="6" s="1"/>
  <c r="K386" i="6"/>
  <c r="L386" i="6" s="1"/>
  <c r="K368" i="6"/>
  <c r="L368" i="6" s="1"/>
  <c r="K350" i="6"/>
  <c r="L350" i="6" s="1"/>
  <c r="K332" i="6"/>
  <c r="L332" i="6" s="1"/>
  <c r="K314" i="6"/>
  <c r="L314" i="6" s="1"/>
  <c r="K296" i="6"/>
  <c r="L296" i="6" s="1"/>
  <c r="K278" i="6"/>
  <c r="L278" i="6" s="1"/>
  <c r="K260" i="6"/>
  <c r="L260" i="6" s="1"/>
  <c r="K242" i="6"/>
  <c r="L242" i="6" s="1"/>
  <c r="K224" i="6"/>
  <c r="L224" i="6" s="1"/>
  <c r="K206" i="6"/>
  <c r="L206" i="6" s="1"/>
  <c r="K188" i="6"/>
  <c r="L188" i="6" s="1"/>
  <c r="K170" i="6"/>
  <c r="L170" i="6" s="1"/>
  <c r="K152" i="6"/>
  <c r="L152" i="6" s="1"/>
  <c r="K134" i="6"/>
  <c r="L134" i="6" s="1"/>
  <c r="K116" i="6"/>
  <c r="L116" i="6" s="1"/>
  <c r="K98" i="6"/>
  <c r="L98" i="6" s="1"/>
  <c r="K80" i="6"/>
  <c r="L80" i="6" s="1"/>
  <c r="K62" i="6"/>
  <c r="L62" i="6" s="1"/>
  <c r="K44" i="6"/>
  <c r="L44" i="6" s="1"/>
  <c r="K26" i="6"/>
  <c r="L26" i="6" s="1"/>
  <c r="K8" i="6"/>
  <c r="L8" i="6" s="1"/>
  <c r="K395" i="6"/>
  <c r="L395" i="6" s="1"/>
  <c r="K377" i="6"/>
  <c r="L377" i="6" s="1"/>
  <c r="K359" i="6"/>
  <c r="L359" i="6" s="1"/>
  <c r="K341" i="6"/>
  <c r="L341" i="6" s="1"/>
  <c r="K323" i="6"/>
  <c r="L323" i="6" s="1"/>
  <c r="K305" i="6"/>
  <c r="L305" i="6" s="1"/>
  <c r="K287" i="6"/>
  <c r="L287" i="6" s="1"/>
  <c r="K269" i="6"/>
  <c r="L269" i="6" s="1"/>
  <c r="K251" i="6"/>
  <c r="L251" i="6" s="1"/>
  <c r="K233" i="6"/>
  <c r="L233" i="6" s="1"/>
  <c r="K215" i="6"/>
  <c r="L215" i="6" s="1"/>
  <c r="K197" i="6"/>
  <c r="L197" i="6" s="1"/>
  <c r="K179" i="6"/>
  <c r="L179" i="6" s="1"/>
  <c r="K161" i="6"/>
  <c r="L161" i="6" s="1"/>
  <c r="K143" i="6"/>
  <c r="L143" i="6" s="1"/>
  <c r="K125" i="6"/>
  <c r="L125" i="6" s="1"/>
  <c r="K107" i="6"/>
  <c r="L107" i="6" s="1"/>
  <c r="K89" i="6"/>
  <c r="L89" i="6" s="1"/>
  <c r="K71" i="6"/>
  <c r="L71" i="6" s="1"/>
  <c r="K53" i="6"/>
  <c r="L53" i="6" s="1"/>
  <c r="K35" i="6"/>
  <c r="L35" i="6" s="1"/>
  <c r="K17" i="6"/>
  <c r="L17" i="6" s="1"/>
  <c r="K410" i="6"/>
  <c r="L410" i="6" s="1"/>
  <c r="K394" i="6"/>
  <c r="L394" i="6" s="1"/>
  <c r="K376" i="6"/>
  <c r="L376" i="6" s="1"/>
  <c r="K358" i="6"/>
  <c r="L358" i="6" s="1"/>
  <c r="K340" i="6"/>
  <c r="L340" i="6" s="1"/>
  <c r="K322" i="6"/>
  <c r="L322" i="6" s="1"/>
  <c r="K304" i="6"/>
  <c r="L304" i="6" s="1"/>
  <c r="K286" i="6"/>
  <c r="L286" i="6" s="1"/>
  <c r="K268" i="6"/>
  <c r="L268" i="6" s="1"/>
  <c r="K250" i="6"/>
  <c r="L250" i="6" s="1"/>
  <c r="K232" i="6"/>
  <c r="L232" i="6" s="1"/>
  <c r="K214" i="6"/>
  <c r="L214" i="6" s="1"/>
  <c r="K196" i="6"/>
  <c r="L196" i="6" s="1"/>
  <c r="K178" i="6"/>
  <c r="L178" i="6" s="1"/>
  <c r="K160" i="6"/>
  <c r="L160" i="6" s="1"/>
  <c r="K142" i="6"/>
  <c r="L142" i="6" s="1"/>
  <c r="K124" i="6"/>
  <c r="L124" i="6" s="1"/>
  <c r="K106" i="6"/>
  <c r="L106" i="6" s="1"/>
  <c r="K88" i="6"/>
  <c r="L88" i="6" s="1"/>
  <c r="K70" i="6"/>
  <c r="L70" i="6" s="1"/>
  <c r="K52" i="6"/>
  <c r="L52" i="6" s="1"/>
  <c r="K34" i="6"/>
  <c r="L34" i="6" s="1"/>
  <c r="K16" i="6"/>
  <c r="L16" i="6" s="1"/>
  <c r="K27" i="4"/>
  <c r="D2" i="9"/>
  <c r="D3" i="9" s="1"/>
  <c r="D44" i="9" s="1"/>
  <c r="N27" i="4"/>
  <c r="L15" i="4"/>
  <c r="K15" i="4"/>
  <c r="L10" i="4"/>
  <c r="K10" i="4"/>
  <c r="K39" i="4"/>
  <c r="X39" i="4" s="1"/>
  <c r="L38" i="4"/>
  <c r="M38" i="4" s="1"/>
  <c r="N38" i="4" s="1"/>
  <c r="O38" i="4" s="1"/>
  <c r="P38" i="4" s="1"/>
  <c r="Q38" i="4" s="1"/>
  <c r="R38" i="4" s="1"/>
  <c r="S38" i="4" s="1"/>
  <c r="T38" i="4" s="1"/>
  <c r="U38" i="4" s="1"/>
  <c r="V38" i="4" s="1"/>
  <c r="W38" i="4" s="1"/>
  <c r="L40" i="4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L37" i="4"/>
  <c r="M37" i="4" s="1"/>
  <c r="N37" i="4" s="1"/>
  <c r="O37" i="4" s="1"/>
  <c r="P37" i="4" s="1"/>
  <c r="Q37" i="4" s="1"/>
  <c r="R37" i="4" s="1"/>
  <c r="S37" i="4" s="1"/>
  <c r="T37" i="4" s="1"/>
  <c r="U37" i="4" s="1"/>
  <c r="V37" i="4" s="1"/>
  <c r="W37" i="4" s="1"/>
  <c r="B18" i="4"/>
  <c r="B13" i="4"/>
  <c r="B17" i="4"/>
  <c r="B12" i="4"/>
  <c r="B16" i="4"/>
  <c r="B11" i="4"/>
  <c r="B9" i="4"/>
  <c r="J18" i="4"/>
  <c r="J17" i="4"/>
  <c r="J16" i="4"/>
  <c r="J14" i="4"/>
  <c r="C4" i="10"/>
  <c r="C3" i="10"/>
  <c r="J34" i="4"/>
  <c r="K34" i="4" s="1"/>
  <c r="J36" i="4"/>
  <c r="Q44" i="9" l="1"/>
  <c r="P44" i="9"/>
  <c r="C69" i="9"/>
  <c r="D12" i="11"/>
  <c r="M59" i="4"/>
  <c r="M58" i="4"/>
  <c r="M57" i="4"/>
  <c r="M56" i="4"/>
  <c r="M55" i="4"/>
  <c r="M54" i="4"/>
  <c r="C9" i="11"/>
  <c r="D19" i="11"/>
  <c r="C59" i="9"/>
  <c r="P59" i="9" s="1"/>
  <c r="C47" i="9"/>
  <c r="P47" i="9" s="1"/>
  <c r="B8" i="11"/>
  <c r="D8" i="11" s="1"/>
  <c r="C45" i="9"/>
  <c r="B7" i="11"/>
  <c r="C56" i="9"/>
  <c r="B22" i="11"/>
  <c r="D22" i="11" s="1"/>
  <c r="B21" i="11"/>
  <c r="D21" i="11" s="1"/>
  <c r="B18" i="11"/>
  <c r="D18" i="11" s="1"/>
  <c r="B17" i="11"/>
  <c r="D17" i="11" s="1"/>
  <c r="D14" i="11"/>
  <c r="D25" i="11"/>
  <c r="D6" i="11"/>
  <c r="D23" i="11"/>
  <c r="D20" i="11"/>
  <c r="D15" i="11"/>
  <c r="D16" i="11"/>
  <c r="D4" i="9"/>
  <c r="D54" i="9"/>
  <c r="Q54" i="9" s="1"/>
  <c r="D55" i="9"/>
  <c r="Q55" i="9" s="1"/>
  <c r="D56" i="9"/>
  <c r="D57" i="9"/>
  <c r="D58" i="9"/>
  <c r="Q58" i="9" s="1"/>
  <c r="D59" i="9"/>
  <c r="Q59" i="9" s="1"/>
  <c r="D60" i="9"/>
  <c r="Q60" i="9" s="1"/>
  <c r="D61" i="9"/>
  <c r="Q61" i="9" s="1"/>
  <c r="D45" i="9"/>
  <c r="D46" i="9"/>
  <c r="Q46" i="9" s="1"/>
  <c r="D47" i="9"/>
  <c r="Q47" i="9" s="1"/>
  <c r="D48" i="9"/>
  <c r="Q48" i="9" s="1"/>
  <c r="D49" i="9"/>
  <c r="Q49" i="9" s="1"/>
  <c r="D53" i="9"/>
  <c r="O27" i="4"/>
  <c r="P27" i="4" s="1"/>
  <c r="Q27" i="4" s="1"/>
  <c r="R27" i="4" s="1"/>
  <c r="S27" i="4" s="1"/>
  <c r="T27" i="4" s="1"/>
  <c r="U27" i="4" s="1"/>
  <c r="V27" i="4" s="1"/>
  <c r="W27" i="4" s="1"/>
  <c r="P54" i="9"/>
  <c r="M15" i="4"/>
  <c r="M10" i="4"/>
  <c r="X38" i="4"/>
  <c r="X40" i="4"/>
  <c r="X37" i="4"/>
  <c r="L14" i="4"/>
  <c r="K14" i="4"/>
  <c r="L16" i="4"/>
  <c r="K16" i="4"/>
  <c r="L17" i="4"/>
  <c r="K17" i="4"/>
  <c r="L18" i="4"/>
  <c r="K18" i="4"/>
  <c r="L34" i="4"/>
  <c r="M34" i="4" s="1"/>
  <c r="N34" i="4" s="1"/>
  <c r="K36" i="4"/>
  <c r="L36" i="4"/>
  <c r="N54" i="4" l="1"/>
  <c r="O54" i="4" s="1"/>
  <c r="P54" i="4" s="1"/>
  <c r="Q54" i="4" s="1"/>
  <c r="R54" i="4" s="1"/>
  <c r="S54" i="4" s="1"/>
  <c r="T54" i="4" s="1"/>
  <c r="U54" i="4" s="1"/>
  <c r="V54" i="4" s="1"/>
  <c r="W54" i="4" s="1"/>
  <c r="N55" i="4"/>
  <c r="O55" i="4" s="1"/>
  <c r="P55" i="4" s="1"/>
  <c r="Q55" i="4" s="1"/>
  <c r="R55" i="4" s="1"/>
  <c r="S55" i="4" s="1"/>
  <c r="T55" i="4" s="1"/>
  <c r="U55" i="4" s="1"/>
  <c r="V55" i="4" s="1"/>
  <c r="W55" i="4" s="1"/>
  <c r="N56" i="4"/>
  <c r="O56" i="4" s="1"/>
  <c r="P56" i="4" s="1"/>
  <c r="Q56" i="4" s="1"/>
  <c r="R56" i="4" s="1"/>
  <c r="S56" i="4" s="1"/>
  <c r="T56" i="4" s="1"/>
  <c r="U56" i="4" s="1"/>
  <c r="V56" i="4" s="1"/>
  <c r="W56" i="4" s="1"/>
  <c r="N57" i="4"/>
  <c r="O57" i="4" s="1"/>
  <c r="P57" i="4" s="1"/>
  <c r="Q57" i="4" s="1"/>
  <c r="R57" i="4" s="1"/>
  <c r="S57" i="4" s="1"/>
  <c r="T57" i="4" s="1"/>
  <c r="U57" i="4" s="1"/>
  <c r="V57" i="4" s="1"/>
  <c r="W57" i="4" s="1"/>
  <c r="X57" i="4" s="1"/>
  <c r="N58" i="4"/>
  <c r="O58" i="4" s="1"/>
  <c r="P58" i="4" s="1"/>
  <c r="Q58" i="4" s="1"/>
  <c r="R58" i="4" s="1"/>
  <c r="S58" i="4" s="1"/>
  <c r="T58" i="4" s="1"/>
  <c r="U58" i="4" s="1"/>
  <c r="V58" i="4" s="1"/>
  <c r="W58" i="4" s="1"/>
  <c r="N59" i="4"/>
  <c r="O59" i="4" s="1"/>
  <c r="P59" i="4" s="1"/>
  <c r="Q59" i="4" s="1"/>
  <c r="R59" i="4" s="1"/>
  <c r="S59" i="4" s="1"/>
  <c r="T59" i="4" s="1"/>
  <c r="U59" i="4" s="1"/>
  <c r="V59" i="4" s="1"/>
  <c r="W59" i="4" s="1"/>
  <c r="D7" i="11"/>
  <c r="B9" i="11"/>
  <c r="D9" i="11" s="1"/>
  <c r="M36" i="4"/>
  <c r="N36" i="4" s="1"/>
  <c r="O36" i="4" s="1"/>
  <c r="P36" i="4" s="1"/>
  <c r="Q36" i="4" s="1"/>
  <c r="R36" i="4" s="1"/>
  <c r="S36" i="4" s="1"/>
  <c r="T36" i="4" s="1"/>
  <c r="U36" i="4" s="1"/>
  <c r="V36" i="4" s="1"/>
  <c r="W36" i="4" s="1"/>
  <c r="X27" i="4"/>
  <c r="N15" i="4"/>
  <c r="O15" i="4" s="1"/>
  <c r="P15" i="4" s="1"/>
  <c r="Q15" i="4" s="1"/>
  <c r="R15" i="4" s="1"/>
  <c r="S15" i="4" s="1"/>
  <c r="T15" i="4" s="1"/>
  <c r="U15" i="4" s="1"/>
  <c r="V15" i="4" s="1"/>
  <c r="W15" i="4" s="1"/>
  <c r="N10" i="4"/>
  <c r="O10" i="4" s="1"/>
  <c r="P10" i="4" s="1"/>
  <c r="Q10" i="4" s="1"/>
  <c r="R10" i="4" s="1"/>
  <c r="S10" i="4" s="1"/>
  <c r="T10" i="4" s="1"/>
  <c r="U10" i="4" s="1"/>
  <c r="V10" i="4" s="1"/>
  <c r="W10" i="4" s="1"/>
  <c r="M18" i="4"/>
  <c r="M17" i="4"/>
  <c r="M16" i="4"/>
  <c r="M14" i="4"/>
  <c r="O34" i="4"/>
  <c r="X56" i="4" l="1"/>
  <c r="X36" i="4"/>
  <c r="X58" i="4"/>
  <c r="X54" i="4"/>
  <c r="X59" i="4"/>
  <c r="X55" i="4"/>
  <c r="X10" i="4"/>
  <c r="X15" i="4"/>
  <c r="N14" i="4"/>
  <c r="N16" i="4"/>
  <c r="O16" i="4" s="1"/>
  <c r="P16" i="4" s="1"/>
  <c r="Q16" i="4" s="1"/>
  <c r="R16" i="4" s="1"/>
  <c r="S16" i="4" s="1"/>
  <c r="T16" i="4" s="1"/>
  <c r="U16" i="4" s="1"/>
  <c r="V16" i="4" s="1"/>
  <c r="W16" i="4" s="1"/>
  <c r="N17" i="4"/>
  <c r="O17" i="4" s="1"/>
  <c r="P17" i="4" s="1"/>
  <c r="Q17" i="4" s="1"/>
  <c r="R17" i="4" s="1"/>
  <c r="S17" i="4" s="1"/>
  <c r="T17" i="4" s="1"/>
  <c r="U17" i="4" s="1"/>
  <c r="V17" i="4" s="1"/>
  <c r="W17" i="4" s="1"/>
  <c r="N18" i="4"/>
  <c r="O18" i="4" s="1"/>
  <c r="P18" i="4" s="1"/>
  <c r="Q18" i="4" s="1"/>
  <c r="R18" i="4" s="1"/>
  <c r="S18" i="4" s="1"/>
  <c r="T18" i="4" s="1"/>
  <c r="U18" i="4" s="1"/>
  <c r="V18" i="4" s="1"/>
  <c r="W18" i="4" s="1"/>
  <c r="P34" i="4"/>
  <c r="O14" i="4" l="1"/>
  <c r="P14" i="4" s="1"/>
  <c r="Q14" i="4" s="1"/>
  <c r="R14" i="4" s="1"/>
  <c r="S14" i="4" s="1"/>
  <c r="T14" i="4" s="1"/>
  <c r="U14" i="4" s="1"/>
  <c r="V14" i="4" s="1"/>
  <c r="W14" i="4" s="1"/>
  <c r="X17" i="4"/>
  <c r="X16" i="4"/>
  <c r="X18" i="4"/>
  <c r="Q34" i="4"/>
  <c r="X14" i="4" l="1"/>
  <c r="R34" i="4"/>
  <c r="S34" i="4" s="1"/>
  <c r="T34" i="4" s="1"/>
  <c r="U34" i="4" s="1"/>
  <c r="V34" i="4" s="1"/>
  <c r="W34" i="4" s="1"/>
  <c r="X34" i="4" l="1"/>
  <c r="Y8" i="4" l="1"/>
  <c r="Y21" i="4" s="1"/>
  <c r="D19" i="9" s="1"/>
  <c r="D69" i="9" s="1"/>
  <c r="Y54" i="4" l="1"/>
  <c r="Y55" i="4"/>
  <c r="Y56" i="4"/>
  <c r="Y57" i="4"/>
  <c r="Y58" i="4"/>
  <c r="Y59" i="4"/>
  <c r="Y27" i="4"/>
  <c r="Y14" i="4"/>
  <c r="Y10" i="4"/>
  <c r="Y15" i="4"/>
  <c r="Y38" i="4"/>
  <c r="Y37" i="4"/>
  <c r="Y39" i="4"/>
  <c r="Y40" i="4"/>
  <c r="Y16" i="4"/>
  <c r="Y17" i="4"/>
  <c r="Y18" i="4"/>
  <c r="Z8" i="4"/>
  <c r="Z21" i="4" s="1"/>
  <c r="E19" i="9" s="1"/>
  <c r="Y36" i="4"/>
  <c r="Y34" i="4"/>
  <c r="Z54" i="4" l="1"/>
  <c r="Z55" i="4"/>
  <c r="Z56" i="4"/>
  <c r="Z57" i="4"/>
  <c r="Z58" i="4"/>
  <c r="Z59" i="4"/>
  <c r="Z27" i="4"/>
  <c r="Z14" i="4"/>
  <c r="Z15" i="4"/>
  <c r="Z10" i="4"/>
  <c r="Z39" i="4"/>
  <c r="Z38" i="4"/>
  <c r="Z37" i="4"/>
  <c r="Z40" i="4"/>
  <c r="Z16" i="4"/>
  <c r="Z17" i="4"/>
  <c r="Z18" i="4"/>
  <c r="AA8" i="4"/>
  <c r="AA21" i="4" s="1"/>
  <c r="F19" i="9" s="1"/>
  <c r="Z36" i="4"/>
  <c r="Z34" i="4"/>
  <c r="AA27" i="4" l="1"/>
  <c r="AA54" i="4"/>
  <c r="AA55" i="4"/>
  <c r="AA56" i="4"/>
  <c r="AA57" i="4"/>
  <c r="AA58" i="4"/>
  <c r="AA59" i="4"/>
  <c r="AA15" i="4"/>
  <c r="AA10" i="4"/>
  <c r="AA38" i="4"/>
  <c r="AA39" i="4"/>
  <c r="AA40" i="4"/>
  <c r="AA37" i="4"/>
  <c r="AA14" i="4"/>
  <c r="AA16" i="4"/>
  <c r="AA17" i="4"/>
  <c r="AA18" i="4"/>
  <c r="AB8" i="4"/>
  <c r="AB21" i="4" s="1"/>
  <c r="G19" i="9" s="1"/>
  <c r="AA36" i="4"/>
  <c r="AA34" i="4"/>
  <c r="AB54" i="4" l="1"/>
  <c r="AB55" i="4"/>
  <c r="AB56" i="4"/>
  <c r="AB57" i="4"/>
  <c r="AB58" i="4"/>
  <c r="AB59" i="4"/>
  <c r="AB27" i="4"/>
  <c r="AB14" i="4"/>
  <c r="AB15" i="4"/>
  <c r="AB10" i="4"/>
  <c r="AB38" i="4"/>
  <c r="AB40" i="4"/>
  <c r="AB39" i="4"/>
  <c r="AB37" i="4"/>
  <c r="AB16" i="4"/>
  <c r="AB17" i="4"/>
  <c r="AB18" i="4"/>
  <c r="AC8" i="4"/>
  <c r="AC21" i="4" s="1"/>
  <c r="H19" i="9" s="1"/>
  <c r="AB36" i="4"/>
  <c r="AB34" i="4"/>
  <c r="AC27" i="4" l="1"/>
  <c r="AC54" i="4"/>
  <c r="AC55" i="4"/>
  <c r="AC56" i="4"/>
  <c r="AC57" i="4"/>
  <c r="AC58" i="4"/>
  <c r="AC59" i="4"/>
  <c r="AC15" i="4"/>
  <c r="AC10" i="4"/>
  <c r="AC37" i="4"/>
  <c r="AC39" i="4"/>
  <c r="AC38" i="4"/>
  <c r="AC40" i="4"/>
  <c r="AC14" i="4"/>
  <c r="AC16" i="4"/>
  <c r="AC17" i="4"/>
  <c r="AC18" i="4"/>
  <c r="AD8" i="4"/>
  <c r="AD21" i="4" s="1"/>
  <c r="I19" i="9" s="1"/>
  <c r="AC36" i="4"/>
  <c r="AC34" i="4"/>
  <c r="AD27" i="4" l="1"/>
  <c r="AD54" i="4"/>
  <c r="AD55" i="4"/>
  <c r="AD56" i="4"/>
  <c r="AD57" i="4"/>
  <c r="AD58" i="4"/>
  <c r="AD59" i="4"/>
  <c r="AD10" i="4"/>
  <c r="AD15" i="4"/>
  <c r="AD39" i="4"/>
  <c r="AD38" i="4"/>
  <c r="AD40" i="4"/>
  <c r="AD37" i="4"/>
  <c r="AD14" i="4"/>
  <c r="AD16" i="4"/>
  <c r="AD17" i="4"/>
  <c r="AD18" i="4"/>
  <c r="AE8" i="4"/>
  <c r="AE21" i="4" s="1"/>
  <c r="J19" i="9" s="1"/>
  <c r="AD36" i="4"/>
  <c r="AD34" i="4"/>
  <c r="AE27" i="4" l="1"/>
  <c r="AE54" i="4"/>
  <c r="AE55" i="4"/>
  <c r="AE56" i="4"/>
  <c r="AE57" i="4"/>
  <c r="AE58" i="4"/>
  <c r="AE59" i="4"/>
  <c r="AE15" i="4"/>
  <c r="AE10" i="4"/>
  <c r="AE40" i="4"/>
  <c r="AE38" i="4"/>
  <c r="AE39" i="4"/>
  <c r="AE37" i="4"/>
  <c r="AE14" i="4"/>
  <c r="AE16" i="4"/>
  <c r="AE17" i="4"/>
  <c r="AE18" i="4"/>
  <c r="AF8" i="4"/>
  <c r="AF21" i="4" s="1"/>
  <c r="K19" i="9" s="1"/>
  <c r="AE36" i="4"/>
  <c r="AE34" i="4"/>
  <c r="AF27" i="4" l="1"/>
  <c r="AF54" i="4"/>
  <c r="AF55" i="4"/>
  <c r="AF56" i="4"/>
  <c r="AF57" i="4"/>
  <c r="AF58" i="4"/>
  <c r="AF59" i="4"/>
  <c r="AF15" i="4"/>
  <c r="AF10" i="4"/>
  <c r="AF38" i="4"/>
  <c r="AF40" i="4"/>
  <c r="AF39" i="4"/>
  <c r="AF37" i="4"/>
  <c r="AF14" i="4"/>
  <c r="AF16" i="4"/>
  <c r="AF17" i="4"/>
  <c r="AF18" i="4"/>
  <c r="AG8" i="4"/>
  <c r="AG21" i="4" s="1"/>
  <c r="L19" i="9" s="1"/>
  <c r="AF36" i="4"/>
  <c r="AF34" i="4"/>
  <c r="AG27" i="4" l="1"/>
  <c r="AG54" i="4"/>
  <c r="AG55" i="4"/>
  <c r="AG56" i="4"/>
  <c r="AG57" i="4"/>
  <c r="AG58" i="4"/>
  <c r="AG59" i="4"/>
  <c r="AG15" i="4"/>
  <c r="AG10" i="4"/>
  <c r="AG39" i="4"/>
  <c r="AG40" i="4"/>
  <c r="AG38" i="4"/>
  <c r="AG37" i="4"/>
  <c r="AG14" i="4"/>
  <c r="AG16" i="4"/>
  <c r="AG17" i="4"/>
  <c r="AG18" i="4"/>
  <c r="AH8" i="4"/>
  <c r="AH21" i="4" s="1"/>
  <c r="M19" i="9" s="1"/>
  <c r="AG36" i="4"/>
  <c r="AG34" i="4"/>
  <c r="AH27" i="4" l="1"/>
  <c r="AH54" i="4"/>
  <c r="AH55" i="4"/>
  <c r="AH56" i="4"/>
  <c r="AH57" i="4"/>
  <c r="AH58" i="4"/>
  <c r="AH59" i="4"/>
  <c r="AH15" i="4"/>
  <c r="AH10" i="4"/>
  <c r="AH39" i="4"/>
  <c r="AH40" i="4"/>
  <c r="AH38" i="4"/>
  <c r="AH37" i="4"/>
  <c r="AH14" i="4"/>
  <c r="AH16" i="4"/>
  <c r="AH17" i="4"/>
  <c r="AH18" i="4"/>
  <c r="AI8" i="4"/>
  <c r="AI21" i="4" s="1"/>
  <c r="AH36" i="4"/>
  <c r="AH34" i="4"/>
  <c r="AJ21" i="4" l="1"/>
  <c r="N19" i="9"/>
  <c r="AI27" i="4"/>
  <c r="AJ27" i="4" s="1"/>
  <c r="AI54" i="4"/>
  <c r="AJ54" i="4" s="1"/>
  <c r="AI55" i="4"/>
  <c r="AJ55" i="4" s="1"/>
  <c r="AI56" i="4"/>
  <c r="AJ56" i="4" s="1"/>
  <c r="AI57" i="4"/>
  <c r="AJ57" i="4" s="1"/>
  <c r="AI58" i="4"/>
  <c r="AJ58" i="4" s="1"/>
  <c r="AI59" i="4"/>
  <c r="AJ59" i="4" s="1"/>
  <c r="AI15" i="4"/>
  <c r="AJ15" i="4" s="1"/>
  <c r="AI10" i="4"/>
  <c r="AJ10" i="4" s="1"/>
  <c r="AI38" i="4"/>
  <c r="AJ38" i="4" s="1"/>
  <c r="AI40" i="4"/>
  <c r="AJ40" i="4" s="1"/>
  <c r="AI39" i="4"/>
  <c r="AJ39" i="4" s="1"/>
  <c r="AI37" i="4"/>
  <c r="AJ37" i="4" s="1"/>
  <c r="AI14" i="4"/>
  <c r="AJ14" i="4" s="1"/>
  <c r="AI16" i="4"/>
  <c r="AJ16" i="4" s="1"/>
  <c r="AI17" i="4"/>
  <c r="AJ17" i="4" s="1"/>
  <c r="AI18" i="4"/>
  <c r="AJ18" i="4" s="1"/>
  <c r="AI36" i="4"/>
  <c r="AI34" i="4"/>
  <c r="AJ34" i="4" s="1"/>
  <c r="N2" i="9" l="1"/>
  <c r="N3" i="9" s="1"/>
  <c r="N44" i="9" s="1"/>
  <c r="M2" i="9"/>
  <c r="M3" i="9" s="1"/>
  <c r="M44" i="9" s="1"/>
  <c r="L2" i="9"/>
  <c r="L3" i="9" s="1"/>
  <c r="L44" i="9" s="1"/>
  <c r="K2" i="9"/>
  <c r="K3" i="9" s="1"/>
  <c r="K44" i="9" s="1"/>
  <c r="J2" i="9"/>
  <c r="J3" i="9" s="1"/>
  <c r="J44" i="9" s="1"/>
  <c r="I2" i="9"/>
  <c r="I3" i="9" s="1"/>
  <c r="I44" i="9" s="1"/>
  <c r="H2" i="9"/>
  <c r="H3" i="9" s="1"/>
  <c r="H44" i="9" s="1"/>
  <c r="G2" i="9"/>
  <c r="G3" i="9" s="1"/>
  <c r="G44" i="9" s="1"/>
  <c r="F2" i="9"/>
  <c r="F3" i="9" s="1"/>
  <c r="F44" i="9" s="1"/>
  <c r="E2" i="9"/>
  <c r="E3" i="9" s="1"/>
  <c r="E44" i="9" s="1"/>
  <c r="U44" i="9" l="1"/>
  <c r="H69" i="9"/>
  <c r="V44" i="9"/>
  <c r="I69" i="9"/>
  <c r="W44" i="9"/>
  <c r="J69" i="9"/>
  <c r="T44" i="9"/>
  <c r="G69" i="9"/>
  <c r="X44" i="9"/>
  <c r="K69" i="9"/>
  <c r="S44" i="9"/>
  <c r="F69" i="9"/>
  <c r="Y44" i="9"/>
  <c r="L69" i="9"/>
  <c r="R44" i="9"/>
  <c r="E69" i="9"/>
  <c r="Z44" i="9"/>
  <c r="M69" i="9"/>
  <c r="AA44" i="9"/>
  <c r="N69" i="9"/>
  <c r="C21" i="10"/>
  <c r="F53" i="9"/>
  <c r="F57" i="9"/>
  <c r="F61" i="9"/>
  <c r="S61" i="9" s="1"/>
  <c r="F48" i="9"/>
  <c r="S48" i="9" s="1"/>
  <c r="F54" i="9"/>
  <c r="S54" i="9" s="1"/>
  <c r="F58" i="9"/>
  <c r="S58" i="9" s="1"/>
  <c r="F45" i="9"/>
  <c r="F49" i="9"/>
  <c r="S49" i="9" s="1"/>
  <c r="F55" i="9"/>
  <c r="S55" i="9" s="1"/>
  <c r="F59" i="9"/>
  <c r="S59" i="9" s="1"/>
  <c r="F46" i="9"/>
  <c r="S46" i="9" s="1"/>
  <c r="F56" i="9"/>
  <c r="F60" i="9"/>
  <c r="S60" i="9" s="1"/>
  <c r="F47" i="9"/>
  <c r="S47" i="9" s="1"/>
  <c r="J53" i="9"/>
  <c r="J54" i="9"/>
  <c r="W54" i="9" s="1"/>
  <c r="J55" i="9"/>
  <c r="W55" i="9" s="1"/>
  <c r="J56" i="9"/>
  <c r="J57" i="9"/>
  <c r="J58" i="9"/>
  <c r="W58" i="9" s="1"/>
  <c r="J59" i="9"/>
  <c r="W59" i="9" s="1"/>
  <c r="J60" i="9"/>
  <c r="W60" i="9" s="1"/>
  <c r="J61" i="9"/>
  <c r="W61" i="9" s="1"/>
  <c r="J45" i="9"/>
  <c r="J46" i="9"/>
  <c r="W46" i="9" s="1"/>
  <c r="J47" i="9"/>
  <c r="W47" i="9" s="1"/>
  <c r="J48" i="9"/>
  <c r="W48" i="9" s="1"/>
  <c r="J49" i="9"/>
  <c r="W49" i="9" s="1"/>
  <c r="C13" i="10"/>
  <c r="J32" i="4" s="1"/>
  <c r="G53" i="9"/>
  <c r="G57" i="9"/>
  <c r="G61" i="9"/>
  <c r="T61" i="9" s="1"/>
  <c r="G48" i="9"/>
  <c r="T48" i="9" s="1"/>
  <c r="G54" i="9"/>
  <c r="T54" i="9" s="1"/>
  <c r="G58" i="9"/>
  <c r="T58" i="9" s="1"/>
  <c r="G45" i="9"/>
  <c r="G49" i="9"/>
  <c r="T49" i="9" s="1"/>
  <c r="G55" i="9"/>
  <c r="T55" i="9" s="1"/>
  <c r="G59" i="9"/>
  <c r="T59" i="9" s="1"/>
  <c r="G46" i="9"/>
  <c r="T46" i="9" s="1"/>
  <c r="G56" i="9"/>
  <c r="G60" i="9"/>
  <c r="T60" i="9" s="1"/>
  <c r="G47" i="9"/>
  <c r="T47" i="9" s="1"/>
  <c r="E53" i="9"/>
  <c r="E54" i="9"/>
  <c r="R54" i="9" s="1"/>
  <c r="E55" i="9"/>
  <c r="R55" i="9" s="1"/>
  <c r="E56" i="9"/>
  <c r="E57" i="9"/>
  <c r="E58" i="9"/>
  <c r="R58" i="9" s="1"/>
  <c r="E59" i="9"/>
  <c r="R59" i="9" s="1"/>
  <c r="E60" i="9"/>
  <c r="R60" i="9" s="1"/>
  <c r="E61" i="9"/>
  <c r="R61" i="9" s="1"/>
  <c r="E45" i="9"/>
  <c r="E46" i="9"/>
  <c r="R46" i="9" s="1"/>
  <c r="E47" i="9"/>
  <c r="R47" i="9" s="1"/>
  <c r="E48" i="9"/>
  <c r="R48" i="9" s="1"/>
  <c r="E49" i="9"/>
  <c r="R49" i="9" s="1"/>
  <c r="K53" i="9"/>
  <c r="K54" i="9"/>
  <c r="X54" i="9" s="1"/>
  <c r="K55" i="9"/>
  <c r="X55" i="9" s="1"/>
  <c r="K56" i="9"/>
  <c r="K57" i="9"/>
  <c r="K58" i="9"/>
  <c r="X58" i="9" s="1"/>
  <c r="K59" i="9"/>
  <c r="X59" i="9" s="1"/>
  <c r="K60" i="9"/>
  <c r="X60" i="9" s="1"/>
  <c r="K61" i="9"/>
  <c r="X61" i="9" s="1"/>
  <c r="K45" i="9"/>
  <c r="K46" i="9"/>
  <c r="X46" i="9" s="1"/>
  <c r="K47" i="9"/>
  <c r="X47" i="9" s="1"/>
  <c r="K48" i="9"/>
  <c r="X48" i="9" s="1"/>
  <c r="K49" i="9"/>
  <c r="X49" i="9" s="1"/>
  <c r="L53" i="9"/>
  <c r="L54" i="9"/>
  <c r="Y54" i="9" s="1"/>
  <c r="L55" i="9"/>
  <c r="Y55" i="9" s="1"/>
  <c r="L56" i="9"/>
  <c r="L57" i="9"/>
  <c r="L58" i="9"/>
  <c r="Y58" i="9" s="1"/>
  <c r="L59" i="9"/>
  <c r="Y59" i="9" s="1"/>
  <c r="L60" i="9"/>
  <c r="Y60" i="9" s="1"/>
  <c r="L61" i="9"/>
  <c r="Y61" i="9" s="1"/>
  <c r="L45" i="9"/>
  <c r="L46" i="9"/>
  <c r="Y46" i="9" s="1"/>
  <c r="L47" i="9"/>
  <c r="Y47" i="9" s="1"/>
  <c r="L48" i="9"/>
  <c r="Y48" i="9" s="1"/>
  <c r="L49" i="9"/>
  <c r="Y49" i="9" s="1"/>
  <c r="H53" i="9"/>
  <c r="H57" i="9"/>
  <c r="H61" i="9"/>
  <c r="U61" i="9" s="1"/>
  <c r="H48" i="9"/>
  <c r="U48" i="9" s="1"/>
  <c r="H54" i="9"/>
  <c r="U54" i="9" s="1"/>
  <c r="H58" i="9"/>
  <c r="U58" i="9" s="1"/>
  <c r="H45" i="9"/>
  <c r="H49" i="9"/>
  <c r="U49" i="9" s="1"/>
  <c r="H55" i="9"/>
  <c r="U55" i="9" s="1"/>
  <c r="H59" i="9"/>
  <c r="U59" i="9" s="1"/>
  <c r="H46" i="9"/>
  <c r="U46" i="9" s="1"/>
  <c r="H56" i="9"/>
  <c r="H60" i="9"/>
  <c r="U60" i="9" s="1"/>
  <c r="H47" i="9"/>
  <c r="U47" i="9" s="1"/>
  <c r="M53" i="9"/>
  <c r="M54" i="9"/>
  <c r="Z54" i="9" s="1"/>
  <c r="M55" i="9"/>
  <c r="Z55" i="9" s="1"/>
  <c r="M56" i="9"/>
  <c r="M57" i="9"/>
  <c r="M58" i="9"/>
  <c r="Z58" i="9" s="1"/>
  <c r="M59" i="9"/>
  <c r="Z59" i="9" s="1"/>
  <c r="M60" i="9"/>
  <c r="Z60" i="9" s="1"/>
  <c r="M61" i="9"/>
  <c r="Z61" i="9" s="1"/>
  <c r="M45" i="9"/>
  <c r="M46" i="9"/>
  <c r="Z46" i="9" s="1"/>
  <c r="M47" i="9"/>
  <c r="Z47" i="9" s="1"/>
  <c r="M48" i="9"/>
  <c r="Z48" i="9" s="1"/>
  <c r="M49" i="9"/>
  <c r="Z49" i="9" s="1"/>
  <c r="I53" i="9"/>
  <c r="I54" i="9"/>
  <c r="V54" i="9" s="1"/>
  <c r="I55" i="9"/>
  <c r="V55" i="9" s="1"/>
  <c r="I56" i="9"/>
  <c r="I57" i="9"/>
  <c r="I58" i="9"/>
  <c r="V58" i="9" s="1"/>
  <c r="I59" i="9"/>
  <c r="V59" i="9" s="1"/>
  <c r="I60" i="9"/>
  <c r="V60" i="9" s="1"/>
  <c r="I61" i="9"/>
  <c r="V61" i="9" s="1"/>
  <c r="I45" i="9"/>
  <c r="I46" i="9"/>
  <c r="V46" i="9" s="1"/>
  <c r="I47" i="9"/>
  <c r="V47" i="9" s="1"/>
  <c r="I48" i="9"/>
  <c r="V48" i="9" s="1"/>
  <c r="I49" i="9"/>
  <c r="V49" i="9" s="1"/>
  <c r="N53" i="9"/>
  <c r="N54" i="9"/>
  <c r="AA54" i="9" s="1"/>
  <c r="N55" i="9"/>
  <c r="AA55" i="9" s="1"/>
  <c r="N56" i="9"/>
  <c r="N57" i="9"/>
  <c r="N58" i="9"/>
  <c r="AA58" i="9" s="1"/>
  <c r="N59" i="9"/>
  <c r="AA59" i="9" s="1"/>
  <c r="N60" i="9"/>
  <c r="AA60" i="9" s="1"/>
  <c r="N61" i="9"/>
  <c r="AA61" i="9" s="1"/>
  <c r="N45" i="9"/>
  <c r="N46" i="9"/>
  <c r="AA46" i="9" s="1"/>
  <c r="N47" i="9"/>
  <c r="AA47" i="9" s="1"/>
  <c r="N48" i="9"/>
  <c r="AA48" i="9" s="1"/>
  <c r="N49" i="9"/>
  <c r="AA49" i="9" s="1"/>
  <c r="J35" i="4"/>
  <c r="K35" i="4" s="1"/>
  <c r="J48" i="4"/>
  <c r="J11" i="4"/>
  <c r="J9" i="4"/>
  <c r="J22" i="4"/>
  <c r="J28" i="4"/>
  <c r="J26" i="4"/>
  <c r="J49" i="4"/>
  <c r="J50" i="4"/>
  <c r="J53" i="4"/>
  <c r="J51" i="4"/>
  <c r="J30" i="4"/>
  <c r="J52" i="4"/>
  <c r="J23" i="4"/>
  <c r="J29" i="4"/>
  <c r="J25" i="4"/>
  <c r="J47" i="4"/>
  <c r="J24" i="4"/>
  <c r="C15" i="10"/>
  <c r="C20" i="10"/>
  <c r="C19" i="10"/>
  <c r="C18" i="10"/>
  <c r="C16" i="10"/>
  <c r="C23" i="10"/>
  <c r="C22" i="10"/>
  <c r="C24" i="10"/>
  <c r="C14" i="10"/>
  <c r="C17" i="10"/>
  <c r="J12" i="4" s="1"/>
  <c r="E4" i="9"/>
  <c r="F4" i="9" s="1"/>
  <c r="G4" i="9" s="1"/>
  <c r="H4" i="9" s="1"/>
  <c r="I4" i="9" s="1"/>
  <c r="J4" i="9" s="1"/>
  <c r="K4" i="9" s="1"/>
  <c r="L4" i="9" s="1"/>
  <c r="M4" i="9" s="1"/>
  <c r="N4" i="9" s="1"/>
  <c r="P57" i="9" l="1"/>
  <c r="Q57" i="9"/>
  <c r="R57" i="9"/>
  <c r="S57" i="9"/>
  <c r="T57" i="9"/>
  <c r="U57" i="9"/>
  <c r="V57" i="9"/>
  <c r="W57" i="9"/>
  <c r="X57" i="9"/>
  <c r="Y57" i="9"/>
  <c r="Z57" i="9"/>
  <c r="AA57" i="9"/>
  <c r="L35" i="4"/>
  <c r="K48" i="4"/>
  <c r="L48" i="4"/>
  <c r="Q56" i="9"/>
  <c r="R56" i="9"/>
  <c r="S56" i="9"/>
  <c r="T56" i="9"/>
  <c r="U56" i="9"/>
  <c r="V56" i="9"/>
  <c r="W56" i="9"/>
  <c r="X56" i="9"/>
  <c r="Y56" i="9"/>
  <c r="Z56" i="9"/>
  <c r="AA56" i="9"/>
  <c r="P56" i="9"/>
  <c r="L32" i="4"/>
  <c r="K32" i="4"/>
  <c r="L11" i="4"/>
  <c r="K11" i="4"/>
  <c r="D13" i="10"/>
  <c r="K12" i="4"/>
  <c r="L12" i="4"/>
  <c r="D20" i="10"/>
  <c r="D18" i="10"/>
  <c r="D16" i="10"/>
  <c r="D15" i="10"/>
  <c r="D14" i="10"/>
  <c r="D21" i="10"/>
  <c r="D24" i="10"/>
  <c r="D23" i="10"/>
  <c r="D22" i="10"/>
  <c r="D19" i="10"/>
  <c r="D17" i="10"/>
  <c r="J31" i="4"/>
  <c r="J13" i="4"/>
  <c r="J33" i="4"/>
  <c r="K24" i="4"/>
  <c r="L24" i="4"/>
  <c r="K47" i="4"/>
  <c r="L47" i="4"/>
  <c r="K25" i="4"/>
  <c r="L25" i="4"/>
  <c r="K29" i="4"/>
  <c r="L29" i="4"/>
  <c r="K23" i="4"/>
  <c r="L23" i="4"/>
  <c r="K52" i="4"/>
  <c r="L52" i="4"/>
  <c r="K30" i="4"/>
  <c r="L30" i="4"/>
  <c r="K51" i="4"/>
  <c r="L51" i="4"/>
  <c r="K53" i="4"/>
  <c r="L53" i="4"/>
  <c r="K50" i="4"/>
  <c r="L50" i="4"/>
  <c r="K49" i="4"/>
  <c r="L49" i="4"/>
  <c r="K26" i="4"/>
  <c r="L26" i="4"/>
  <c r="K28" i="4"/>
  <c r="L28" i="4"/>
  <c r="K22" i="4"/>
  <c r="L22" i="4"/>
  <c r="K9" i="4"/>
  <c r="L9" i="4"/>
  <c r="M9" i="4" s="1"/>
  <c r="N9" i="4" s="1"/>
  <c r="M35" i="4" l="1"/>
  <c r="M48" i="4"/>
  <c r="N48" i="4" s="1"/>
  <c r="O48" i="4" s="1"/>
  <c r="P48" i="4" s="1"/>
  <c r="Q48" i="4" s="1"/>
  <c r="R48" i="4" s="1"/>
  <c r="S48" i="4" s="1"/>
  <c r="T48" i="4" s="1"/>
  <c r="U48" i="4" s="1"/>
  <c r="V48" i="4" s="1"/>
  <c r="W48" i="4" s="1"/>
  <c r="AA45" i="9"/>
  <c r="Z45" i="9"/>
  <c r="Y45" i="9"/>
  <c r="X45" i="9"/>
  <c r="W45" i="9"/>
  <c r="V45" i="9"/>
  <c r="U45" i="9"/>
  <c r="T45" i="9"/>
  <c r="S45" i="9"/>
  <c r="R45" i="9"/>
  <c r="Q45" i="9"/>
  <c r="P45" i="9"/>
  <c r="D41" i="9"/>
  <c r="Q41" i="9" s="1"/>
  <c r="E41" i="9"/>
  <c r="R41" i="9" s="1"/>
  <c r="F41" i="9"/>
  <c r="S41" i="9" s="1"/>
  <c r="G41" i="9"/>
  <c r="T41" i="9" s="1"/>
  <c r="H41" i="9"/>
  <c r="U41" i="9" s="1"/>
  <c r="I41" i="9"/>
  <c r="V41" i="9" s="1"/>
  <c r="J41" i="9"/>
  <c r="W41" i="9" s="1"/>
  <c r="K41" i="9"/>
  <c r="X41" i="9" s="1"/>
  <c r="L41" i="9"/>
  <c r="Y41" i="9" s="1"/>
  <c r="M41" i="9"/>
  <c r="Z41" i="9" s="1"/>
  <c r="N41" i="9"/>
  <c r="AA41" i="9" s="1"/>
  <c r="C41" i="9"/>
  <c r="P41" i="9" s="1"/>
  <c r="M11" i="4"/>
  <c r="N11" i="4" s="1"/>
  <c r="O11" i="4" s="1"/>
  <c r="P11" i="4" s="1"/>
  <c r="Q11" i="4" s="1"/>
  <c r="R11" i="4" s="1"/>
  <c r="S11" i="4" s="1"/>
  <c r="T11" i="4" s="1"/>
  <c r="U11" i="4" s="1"/>
  <c r="V11" i="4" s="1"/>
  <c r="W11" i="4" s="1"/>
  <c r="M32" i="4"/>
  <c r="N32" i="4" s="1"/>
  <c r="O32" i="4" s="1"/>
  <c r="P32" i="4" s="1"/>
  <c r="Q32" i="4" s="1"/>
  <c r="R32" i="4" s="1"/>
  <c r="S32" i="4" s="1"/>
  <c r="T32" i="4" s="1"/>
  <c r="U32" i="4" s="1"/>
  <c r="V32" i="4" s="1"/>
  <c r="W32" i="4" s="1"/>
  <c r="AE32" i="4" s="1"/>
  <c r="M22" i="4"/>
  <c r="M28" i="4"/>
  <c r="M26" i="4"/>
  <c r="M49" i="4"/>
  <c r="M50" i="4"/>
  <c r="M53" i="4"/>
  <c r="M51" i="4"/>
  <c r="M30" i="4"/>
  <c r="M52" i="4"/>
  <c r="M23" i="4"/>
  <c r="M29" i="4"/>
  <c r="M25" i="4"/>
  <c r="M47" i="4"/>
  <c r="N47" i="4" s="1"/>
  <c r="O47" i="4" s="1"/>
  <c r="P47" i="4" s="1"/>
  <c r="Q47" i="4" s="1"/>
  <c r="R47" i="4" s="1"/>
  <c r="S47" i="4" s="1"/>
  <c r="T47" i="4" s="1"/>
  <c r="U47" i="4" s="1"/>
  <c r="V47" i="4" s="1"/>
  <c r="W47" i="4" s="1"/>
  <c r="M24" i="4"/>
  <c r="K33" i="4"/>
  <c r="L33" i="4"/>
  <c r="L13" i="4"/>
  <c r="K13" i="4"/>
  <c r="K31" i="4"/>
  <c r="L31" i="4"/>
  <c r="M12" i="4"/>
  <c r="X47" i="4" l="1"/>
  <c r="X48" i="4"/>
  <c r="AB32" i="4"/>
  <c r="AB11" i="4"/>
  <c r="AD11" i="4"/>
  <c r="AA48" i="4"/>
  <c r="X11" i="4"/>
  <c r="AI48" i="4"/>
  <c r="C62" i="9"/>
  <c r="P62" i="9" s="1"/>
  <c r="P53" i="9"/>
  <c r="N62" i="9"/>
  <c r="AA62" i="9" s="1"/>
  <c r="AA53" i="9"/>
  <c r="M62" i="9"/>
  <c r="Z62" i="9" s="1"/>
  <c r="Z53" i="9"/>
  <c r="L62" i="9"/>
  <c r="Y62" i="9" s="1"/>
  <c r="Y53" i="9"/>
  <c r="K62" i="9"/>
  <c r="X62" i="9" s="1"/>
  <c r="X53" i="9"/>
  <c r="J62" i="9"/>
  <c r="W62" i="9" s="1"/>
  <c r="W53" i="9"/>
  <c r="I62" i="9"/>
  <c r="V62" i="9" s="1"/>
  <c r="V53" i="9"/>
  <c r="H62" i="9"/>
  <c r="U62" i="9" s="1"/>
  <c r="U53" i="9"/>
  <c r="G62" i="9"/>
  <c r="T62" i="9" s="1"/>
  <c r="T53" i="9"/>
  <c r="F62" i="9"/>
  <c r="S62" i="9" s="1"/>
  <c r="S53" i="9"/>
  <c r="E62" i="9"/>
  <c r="R62" i="9" s="1"/>
  <c r="R53" i="9"/>
  <c r="D62" i="9"/>
  <c r="Q62" i="9" s="1"/>
  <c r="Q53" i="9"/>
  <c r="Z48" i="4"/>
  <c r="Y48" i="4"/>
  <c r="AG48" i="4"/>
  <c r="AE48" i="4"/>
  <c r="AB48" i="4"/>
  <c r="AH32" i="4"/>
  <c r="AH48" i="4"/>
  <c r="AD48" i="4"/>
  <c r="AF32" i="4"/>
  <c r="AC48" i="4"/>
  <c r="N35" i="4"/>
  <c r="AF48" i="4"/>
  <c r="AE11" i="4"/>
  <c r="AG11" i="4"/>
  <c r="X32" i="4"/>
  <c r="AH11" i="4"/>
  <c r="AC32" i="4"/>
  <c r="AG32" i="4"/>
  <c r="AF11" i="4"/>
  <c r="Y32" i="4"/>
  <c r="AI11" i="4"/>
  <c r="AA32" i="4"/>
  <c r="Y11" i="4"/>
  <c r="AE47" i="4"/>
  <c r="AG47" i="4"/>
  <c r="AF47" i="4"/>
  <c r="AD32" i="4"/>
  <c r="Z11" i="4"/>
  <c r="AH47" i="4"/>
  <c r="AI32" i="4"/>
  <c r="AA11" i="4"/>
  <c r="AB47" i="4"/>
  <c r="Z32" i="4"/>
  <c r="AI47" i="4"/>
  <c r="AA47" i="4"/>
  <c r="Z47" i="4"/>
  <c r="AC47" i="4"/>
  <c r="AC11" i="4"/>
  <c r="Y47" i="4"/>
  <c r="AD47" i="4"/>
  <c r="N12" i="4"/>
  <c r="O12" i="4" s="1"/>
  <c r="P12" i="4" s="1"/>
  <c r="Q12" i="4" s="1"/>
  <c r="R12" i="4" s="1"/>
  <c r="S12" i="4" s="1"/>
  <c r="T12" i="4" s="1"/>
  <c r="U12" i="4" s="1"/>
  <c r="V12" i="4" s="1"/>
  <c r="W12" i="4" s="1"/>
  <c r="M31" i="4"/>
  <c r="M13" i="4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M33" i="4"/>
  <c r="N24" i="4"/>
  <c r="O24" i="4" s="1"/>
  <c r="P24" i="4" s="1"/>
  <c r="Q24" i="4" s="1"/>
  <c r="R24" i="4" s="1"/>
  <c r="S24" i="4" s="1"/>
  <c r="T24" i="4" s="1"/>
  <c r="U24" i="4" s="1"/>
  <c r="V24" i="4" s="1"/>
  <c r="W24" i="4" s="1"/>
  <c r="N25" i="4"/>
  <c r="O25" i="4" s="1"/>
  <c r="P25" i="4" s="1"/>
  <c r="Q25" i="4" s="1"/>
  <c r="R25" i="4" s="1"/>
  <c r="S25" i="4" s="1"/>
  <c r="T25" i="4" s="1"/>
  <c r="U25" i="4" s="1"/>
  <c r="V25" i="4" s="1"/>
  <c r="W25" i="4" s="1"/>
  <c r="N29" i="4"/>
  <c r="O29" i="4" s="1"/>
  <c r="P29" i="4" s="1"/>
  <c r="Q29" i="4" s="1"/>
  <c r="R29" i="4" s="1"/>
  <c r="S29" i="4" s="1"/>
  <c r="T29" i="4" s="1"/>
  <c r="U29" i="4" s="1"/>
  <c r="V29" i="4" s="1"/>
  <c r="W29" i="4" s="1"/>
  <c r="N23" i="4"/>
  <c r="O23" i="4" s="1"/>
  <c r="P23" i="4" s="1"/>
  <c r="Q23" i="4" s="1"/>
  <c r="R23" i="4" s="1"/>
  <c r="S23" i="4" s="1"/>
  <c r="T23" i="4" s="1"/>
  <c r="U23" i="4" s="1"/>
  <c r="V23" i="4" s="1"/>
  <c r="W23" i="4" s="1"/>
  <c r="N52" i="4"/>
  <c r="O52" i="4" s="1"/>
  <c r="P52" i="4" s="1"/>
  <c r="Q52" i="4" s="1"/>
  <c r="R52" i="4" s="1"/>
  <c r="S52" i="4" s="1"/>
  <c r="T52" i="4" s="1"/>
  <c r="U52" i="4" s="1"/>
  <c r="V52" i="4" s="1"/>
  <c r="W52" i="4" s="1"/>
  <c r="N30" i="4"/>
  <c r="O30" i="4" s="1"/>
  <c r="P30" i="4" s="1"/>
  <c r="Q30" i="4" s="1"/>
  <c r="R30" i="4" s="1"/>
  <c r="S30" i="4" s="1"/>
  <c r="T30" i="4" s="1"/>
  <c r="U30" i="4" s="1"/>
  <c r="V30" i="4" s="1"/>
  <c r="W30" i="4" s="1"/>
  <c r="N51" i="4"/>
  <c r="O51" i="4" s="1"/>
  <c r="P51" i="4" s="1"/>
  <c r="Q51" i="4" s="1"/>
  <c r="R51" i="4" s="1"/>
  <c r="S51" i="4" s="1"/>
  <c r="T51" i="4" s="1"/>
  <c r="U51" i="4" s="1"/>
  <c r="V51" i="4" s="1"/>
  <c r="W51" i="4" s="1"/>
  <c r="N53" i="4"/>
  <c r="N50" i="4"/>
  <c r="O50" i="4" s="1"/>
  <c r="P50" i="4" s="1"/>
  <c r="Q50" i="4" s="1"/>
  <c r="R50" i="4" s="1"/>
  <c r="S50" i="4" s="1"/>
  <c r="T50" i="4" s="1"/>
  <c r="U50" i="4" s="1"/>
  <c r="V50" i="4" s="1"/>
  <c r="W50" i="4" s="1"/>
  <c r="N49" i="4"/>
  <c r="O49" i="4" s="1"/>
  <c r="P49" i="4" s="1"/>
  <c r="Q49" i="4" s="1"/>
  <c r="R49" i="4" s="1"/>
  <c r="S49" i="4" s="1"/>
  <c r="T49" i="4" s="1"/>
  <c r="U49" i="4" s="1"/>
  <c r="V49" i="4" s="1"/>
  <c r="W49" i="4" s="1"/>
  <c r="N26" i="4"/>
  <c r="O26" i="4" s="1"/>
  <c r="P26" i="4" s="1"/>
  <c r="Q26" i="4" s="1"/>
  <c r="R26" i="4" s="1"/>
  <c r="S26" i="4" s="1"/>
  <c r="T26" i="4" s="1"/>
  <c r="U26" i="4" s="1"/>
  <c r="V26" i="4" s="1"/>
  <c r="W26" i="4" s="1"/>
  <c r="N28" i="4"/>
  <c r="O28" i="4" s="1"/>
  <c r="P28" i="4" s="1"/>
  <c r="Q28" i="4" s="1"/>
  <c r="R28" i="4" s="1"/>
  <c r="S28" i="4" s="1"/>
  <c r="T28" i="4" s="1"/>
  <c r="U28" i="4" s="1"/>
  <c r="V28" i="4" s="1"/>
  <c r="W28" i="4" s="1"/>
  <c r="N22" i="4"/>
  <c r="O22" i="4" s="1"/>
  <c r="P22" i="4" s="1"/>
  <c r="Q22" i="4" s="1"/>
  <c r="R22" i="4" s="1"/>
  <c r="S22" i="4" s="1"/>
  <c r="T22" i="4" s="1"/>
  <c r="U22" i="4" s="1"/>
  <c r="V22" i="4" s="1"/>
  <c r="W22" i="4" s="1"/>
  <c r="O9" i="4"/>
  <c r="P9" i="4" s="1"/>
  <c r="Q9" i="4" s="1"/>
  <c r="R9" i="4" s="1"/>
  <c r="S9" i="4" s="1"/>
  <c r="T9" i="4" s="1"/>
  <c r="U9" i="4" s="1"/>
  <c r="V9" i="4" s="1"/>
  <c r="W9" i="4" s="1"/>
  <c r="Y25" i="4" l="1"/>
  <c r="AH25" i="4"/>
  <c r="X24" i="4"/>
  <c r="C20" i="9" s="1"/>
  <c r="C70" i="9" s="1"/>
  <c r="X25" i="4"/>
  <c r="X23" i="4"/>
  <c r="X51" i="4"/>
  <c r="C33" i="9" s="1"/>
  <c r="C83" i="9" s="1"/>
  <c r="Y28" i="4"/>
  <c r="Y51" i="4"/>
  <c r="D33" i="9" s="1"/>
  <c r="D83" i="9" s="1"/>
  <c r="X29" i="4"/>
  <c r="Y29" i="4"/>
  <c r="X30" i="4"/>
  <c r="X28" i="4"/>
  <c r="Y30" i="4"/>
  <c r="C30" i="9"/>
  <c r="C80" i="9" s="1"/>
  <c r="AJ48" i="4"/>
  <c r="AJ47" i="4"/>
  <c r="Y50" i="4"/>
  <c r="D31" i="9" s="1"/>
  <c r="D81" i="9" s="1"/>
  <c r="X49" i="4"/>
  <c r="C29" i="9"/>
  <c r="Y52" i="4"/>
  <c r="D34" i="9" s="1"/>
  <c r="X50" i="4"/>
  <c r="Y49" i="4"/>
  <c r="D32" i="9" s="1"/>
  <c r="D82" i="9" s="1"/>
  <c r="X52" i="4"/>
  <c r="C34" i="9" s="1"/>
  <c r="C84" i="9" s="1"/>
  <c r="Y22" i="4"/>
  <c r="Y26" i="4"/>
  <c r="AA24" i="4"/>
  <c r="X26" i="4"/>
  <c r="Y23" i="4"/>
  <c r="X22" i="4"/>
  <c r="Y9" i="4"/>
  <c r="X9" i="4"/>
  <c r="AA13" i="4"/>
  <c r="AG12" i="4"/>
  <c r="AF12" i="4"/>
  <c r="X12" i="4"/>
  <c r="D36" i="9"/>
  <c r="D86" i="9" s="1"/>
  <c r="AE23" i="4"/>
  <c r="AJ11" i="4"/>
  <c r="AJ32" i="4"/>
  <c r="C28" i="9"/>
  <c r="C78" i="9" s="1"/>
  <c r="Z22" i="4"/>
  <c r="Z30" i="4"/>
  <c r="AE30" i="4"/>
  <c r="AE22" i="4"/>
  <c r="AH49" i="4"/>
  <c r="AG28" i="4"/>
  <c r="D28" i="9"/>
  <c r="D78" i="9" s="1"/>
  <c r="Y12" i="4"/>
  <c r="C36" i="9"/>
  <c r="C86" i="9" s="1"/>
  <c r="AC52" i="4"/>
  <c r="Z24" i="4"/>
  <c r="AI52" i="4"/>
  <c r="AB24" i="4"/>
  <c r="AE9" i="4"/>
  <c r="AH23" i="4"/>
  <c r="AI24" i="4"/>
  <c r="AG24" i="4"/>
  <c r="AB25" i="4"/>
  <c r="AD24" i="4"/>
  <c r="AI25" i="4"/>
  <c r="AF9" i="4"/>
  <c r="AA29" i="4"/>
  <c r="AE25" i="4"/>
  <c r="AG9" i="4"/>
  <c r="AI29" i="4"/>
  <c r="AC25" i="4"/>
  <c r="AC29" i="4"/>
  <c r="Z25" i="4"/>
  <c r="O35" i="4"/>
  <c r="AD22" i="4"/>
  <c r="AB49" i="4"/>
  <c r="AH24" i="4"/>
  <c r="AF24" i="4"/>
  <c r="AC23" i="4"/>
  <c r="AG29" i="4"/>
  <c r="AG25" i="4"/>
  <c r="AI23" i="4"/>
  <c r="AB29" i="4"/>
  <c r="AI28" i="4"/>
  <c r="AA26" i="4"/>
  <c r="AC49" i="4"/>
  <c r="AC22" i="4"/>
  <c r="AH26" i="4"/>
  <c r="AG52" i="4"/>
  <c r="AH29" i="4"/>
  <c r="AF25" i="4"/>
  <c r="Y24" i="4"/>
  <c r="AF26" i="4"/>
  <c r="AI26" i="4"/>
  <c r="AA28" i="4"/>
  <c r="AH22" i="4"/>
  <c r="AH28" i="4"/>
  <c r="AE26" i="4"/>
  <c r="Z9" i="4"/>
  <c r="AB22" i="4"/>
  <c r="AB26" i="4"/>
  <c r="AE49" i="4"/>
  <c r="AH51" i="4"/>
  <c r="AH52" i="4"/>
  <c r="AD25" i="4"/>
  <c r="AC26" i="4"/>
  <c r="AI49" i="4"/>
  <c r="AF49" i="4"/>
  <c r="AI9" i="4"/>
  <c r="AG22" i="4"/>
  <c r="AE28" i="4"/>
  <c r="AD26" i="4"/>
  <c r="AD49" i="4"/>
  <c r="AB51" i="4"/>
  <c r="AG49" i="4"/>
  <c r="AA49" i="4"/>
  <c r="AD28" i="4"/>
  <c r="AH9" i="4"/>
  <c r="AF22" i="4"/>
  <c r="AC28" i="4"/>
  <c r="AG26" i="4"/>
  <c r="Z49" i="4"/>
  <c r="AA25" i="4"/>
  <c r="AC24" i="4"/>
  <c r="AB50" i="4"/>
  <c r="G31" i="9" s="1"/>
  <c r="AG51" i="4"/>
  <c r="AH12" i="4"/>
  <c r="AI50" i="4"/>
  <c r="AA51" i="4"/>
  <c r="AI30" i="4"/>
  <c r="AD50" i="4"/>
  <c r="AB23" i="4"/>
  <c r="Z12" i="4"/>
  <c r="AD23" i="4"/>
  <c r="Y13" i="4"/>
  <c r="AE50" i="4"/>
  <c r="AE51" i="4"/>
  <c r="AC30" i="4"/>
  <c r="AD52" i="4"/>
  <c r="I36" i="9" s="1"/>
  <c r="I86" i="9" s="1"/>
  <c r="Z23" i="4"/>
  <c r="AF29" i="4"/>
  <c r="AE24" i="4"/>
  <c r="Z13" i="4"/>
  <c r="AD12" i="4"/>
  <c r="AI13" i="4"/>
  <c r="Z50" i="4"/>
  <c r="AG13" i="4"/>
  <c r="AH13" i="4"/>
  <c r="AF13" i="4"/>
  <c r="AC13" i="4"/>
  <c r="AC51" i="4"/>
  <c r="AF30" i="4"/>
  <c r="AE13" i="4"/>
  <c r="AA12" i="4"/>
  <c r="AC9" i="4"/>
  <c r="AF51" i="4"/>
  <c r="Z52" i="4"/>
  <c r="AE12" i="4"/>
  <c r="AB9" i="4"/>
  <c r="AB28" i="4"/>
  <c r="AF50" i="4"/>
  <c r="AD51" i="4"/>
  <c r="AB30" i="4"/>
  <c r="AE52" i="4"/>
  <c r="AG23" i="4"/>
  <c r="AE29" i="4"/>
  <c r="AB13" i="4"/>
  <c r="AC12" i="4"/>
  <c r="AI12" i="4"/>
  <c r="AA50" i="4"/>
  <c r="F31" i="9" s="1"/>
  <c r="F81" i="9" s="1"/>
  <c r="AI51" i="4"/>
  <c r="AG30" i="4"/>
  <c r="AA52" i="4"/>
  <c r="AC50" i="4"/>
  <c r="AH30" i="4"/>
  <c r="AA23" i="4"/>
  <c r="AD13" i="4"/>
  <c r="AD9" i="4"/>
  <c r="AH50" i="4"/>
  <c r="AD30" i="4"/>
  <c r="AB52" i="4"/>
  <c r="Z29" i="4"/>
  <c r="AF28" i="4"/>
  <c r="AA22" i="4"/>
  <c r="AA9" i="4"/>
  <c r="AI22" i="4"/>
  <c r="Z28" i="4"/>
  <c r="Z26" i="4"/>
  <c r="AG50" i="4"/>
  <c r="Z51" i="4"/>
  <c r="AA30" i="4"/>
  <c r="AF52" i="4"/>
  <c r="K36" i="9" s="1"/>
  <c r="K86" i="9" s="1"/>
  <c r="AF23" i="4"/>
  <c r="AD29" i="4"/>
  <c r="X13" i="4"/>
  <c r="AB12" i="4"/>
  <c r="O53" i="4"/>
  <c r="N33" i="4"/>
  <c r="O33" i="4" s="1"/>
  <c r="P33" i="4" s="1"/>
  <c r="Q33" i="4" s="1"/>
  <c r="R33" i="4" s="1"/>
  <c r="S33" i="4" s="1"/>
  <c r="T33" i="4" s="1"/>
  <c r="U33" i="4" s="1"/>
  <c r="V33" i="4" s="1"/>
  <c r="W33" i="4" s="1"/>
  <c r="N31" i="4"/>
  <c r="O31" i="4" s="1"/>
  <c r="P31" i="4" s="1"/>
  <c r="Q31" i="4" s="1"/>
  <c r="R31" i="4" s="1"/>
  <c r="S31" i="4" s="1"/>
  <c r="T31" i="4" s="1"/>
  <c r="U31" i="4" s="1"/>
  <c r="V31" i="4" s="1"/>
  <c r="W31" i="4" s="1"/>
  <c r="L32" i="9" l="1"/>
  <c r="L82" i="9" s="1"/>
  <c r="D23" i="9"/>
  <c r="D73" i="9" s="1"/>
  <c r="AC31" i="4"/>
  <c r="AD6" i="4"/>
  <c r="I16" i="9" s="1"/>
  <c r="I66" i="9" s="1"/>
  <c r="C23" i="9"/>
  <c r="C73" i="9" s="1"/>
  <c r="AA6" i="4"/>
  <c r="F16" i="9" s="1"/>
  <c r="F66" i="9" s="1"/>
  <c r="AA33" i="4"/>
  <c r="AB6" i="4"/>
  <c r="G16" i="9" s="1"/>
  <c r="AC6" i="4"/>
  <c r="H16" i="9" s="1"/>
  <c r="H66" i="9" s="1"/>
  <c r="AH6" i="4"/>
  <c r="M16" i="9" s="1"/>
  <c r="M66" i="9" s="1"/>
  <c r="AI6" i="4"/>
  <c r="N16" i="9" s="1"/>
  <c r="N66" i="9" s="1"/>
  <c r="Z6" i="4"/>
  <c r="E16" i="9" s="1"/>
  <c r="E66" i="9" s="1"/>
  <c r="AG6" i="4"/>
  <c r="L16" i="9" s="1"/>
  <c r="AF6" i="4"/>
  <c r="K16" i="9" s="1"/>
  <c r="AE6" i="4"/>
  <c r="J16" i="9" s="1"/>
  <c r="J66" i="9" s="1"/>
  <c r="X6" i="4"/>
  <c r="Y6" i="4"/>
  <c r="D16" i="9" s="1"/>
  <c r="D66" i="9" s="1"/>
  <c r="E32" i="9"/>
  <c r="E82" i="9" s="1"/>
  <c r="AJ51" i="4"/>
  <c r="AJ52" i="4"/>
  <c r="C31" i="9"/>
  <c r="C81" i="9" s="1"/>
  <c r="AJ50" i="4"/>
  <c r="AJ49" i="4"/>
  <c r="M32" i="9"/>
  <c r="M82" i="9" s="1"/>
  <c r="AJ28" i="4"/>
  <c r="K34" i="9"/>
  <c r="C79" i="9"/>
  <c r="J36" i="9"/>
  <c r="J86" i="9" s="1"/>
  <c r="E36" i="9"/>
  <c r="E86" i="9" s="1"/>
  <c r="G32" i="9"/>
  <c r="G82" i="9" s="1"/>
  <c r="F36" i="9"/>
  <c r="F86" i="9" s="1"/>
  <c r="I32" i="9"/>
  <c r="I82" i="9" s="1"/>
  <c r="H32" i="9"/>
  <c r="H82" i="9" s="1"/>
  <c r="C32" i="9"/>
  <c r="C82" i="9" s="1"/>
  <c r="D20" i="9"/>
  <c r="D70" i="9" s="1"/>
  <c r="AJ9" i="4"/>
  <c r="AJ25" i="4"/>
  <c r="AJ30" i="4"/>
  <c r="AJ26" i="4"/>
  <c r="AJ29" i="4"/>
  <c r="K33" i="9"/>
  <c r="K83" i="9" s="1"/>
  <c r="AJ23" i="4"/>
  <c r="AJ22" i="4"/>
  <c r="AJ12" i="4"/>
  <c r="N20" i="9"/>
  <c r="N70" i="9" s="1"/>
  <c r="J33" i="9"/>
  <c r="J83" i="9" s="1"/>
  <c r="AJ24" i="4"/>
  <c r="AJ13" i="4"/>
  <c r="H33" i="9"/>
  <c r="H83" i="9" s="1"/>
  <c r="H20" i="9"/>
  <c r="H70" i="9" s="1"/>
  <c r="M33" i="9"/>
  <c r="M83" i="9" s="1"/>
  <c r="E33" i="9"/>
  <c r="E83" i="9" s="1"/>
  <c r="H28" i="9"/>
  <c r="H78" i="9" s="1"/>
  <c r="L33" i="9"/>
  <c r="L83" i="9" s="1"/>
  <c r="M28" i="9"/>
  <c r="M78" i="9" s="1"/>
  <c r="E23" i="9"/>
  <c r="E73" i="9" s="1"/>
  <c r="K20" i="9"/>
  <c r="K70" i="9" s="1"/>
  <c r="F28" i="9"/>
  <c r="F78" i="9" s="1"/>
  <c r="G28" i="9"/>
  <c r="G78" i="9" s="1"/>
  <c r="I33" i="9"/>
  <c r="I83" i="9" s="1"/>
  <c r="L20" i="9"/>
  <c r="L70" i="9" s="1"/>
  <c r="M20" i="9"/>
  <c r="M70" i="9" s="1"/>
  <c r="E28" i="9"/>
  <c r="E78" i="9" s="1"/>
  <c r="E20" i="9"/>
  <c r="E70" i="9" s="1"/>
  <c r="L36" i="9"/>
  <c r="L86" i="9" s="1"/>
  <c r="N33" i="9"/>
  <c r="N83" i="9" s="1"/>
  <c r="N28" i="9"/>
  <c r="N78" i="9" s="1"/>
  <c r="K23" i="9"/>
  <c r="K73" i="9" s="1"/>
  <c r="J20" i="9"/>
  <c r="J70" i="9" s="1"/>
  <c r="L28" i="9"/>
  <c r="L78" i="9" s="1"/>
  <c r="H31" i="9"/>
  <c r="H81" i="9" s="1"/>
  <c r="K28" i="9"/>
  <c r="K78" i="9" s="1"/>
  <c r="F33" i="9"/>
  <c r="F83" i="9" s="1"/>
  <c r="F20" i="9"/>
  <c r="F70" i="9" s="1"/>
  <c r="J28" i="9"/>
  <c r="J78" i="9" s="1"/>
  <c r="N31" i="9"/>
  <c r="N81" i="9" s="1"/>
  <c r="J31" i="9"/>
  <c r="J81" i="9" s="1"/>
  <c r="G36" i="9"/>
  <c r="G86" i="9" s="1"/>
  <c r="I31" i="9"/>
  <c r="I81" i="9" s="1"/>
  <c r="AD31" i="4"/>
  <c r="F34" i="9"/>
  <c r="D29" i="9"/>
  <c r="D79" i="9" s="1"/>
  <c r="G33" i="9"/>
  <c r="G83" i="9" s="1"/>
  <c r="I28" i="9"/>
  <c r="I78" i="9" s="1"/>
  <c r="E31" i="9"/>
  <c r="E81" i="9" s="1"/>
  <c r="N36" i="9"/>
  <c r="N86" i="9" s="1"/>
  <c r="I20" i="9"/>
  <c r="I70" i="9" s="1"/>
  <c r="G20" i="9"/>
  <c r="G70" i="9" s="1"/>
  <c r="L31" i="9"/>
  <c r="L81" i="9" s="1"/>
  <c r="K31" i="9"/>
  <c r="K81" i="9" s="1"/>
  <c r="M36" i="9"/>
  <c r="M86" i="9" s="1"/>
  <c r="E29" i="9"/>
  <c r="E79" i="9" s="1"/>
  <c r="H36" i="9"/>
  <c r="H86" i="9" s="1"/>
  <c r="M31" i="9"/>
  <c r="M81" i="9" s="1"/>
  <c r="E34" i="9"/>
  <c r="E84" i="9" s="1"/>
  <c r="L34" i="9"/>
  <c r="N32" i="9"/>
  <c r="N82" i="9" s="1"/>
  <c r="J34" i="9"/>
  <c r="G23" i="9"/>
  <c r="G73" i="9" s="1"/>
  <c r="G66" i="9"/>
  <c r="G81" i="9"/>
  <c r="G34" i="9"/>
  <c r="K32" i="9"/>
  <c r="K82" i="9" s="1"/>
  <c r="H34" i="9"/>
  <c r="J32" i="9"/>
  <c r="J82" i="9" s="1"/>
  <c r="F32" i="9"/>
  <c r="F82" i="9" s="1"/>
  <c r="N34" i="9"/>
  <c r="H23" i="9"/>
  <c r="H73" i="9" s="1"/>
  <c r="I23" i="9"/>
  <c r="I73" i="9" s="1"/>
  <c r="I34" i="9"/>
  <c r="J23" i="9"/>
  <c r="J73" i="9" s="1"/>
  <c r="M34" i="9"/>
  <c r="M23" i="9"/>
  <c r="M73" i="9" s="1"/>
  <c r="F23" i="9"/>
  <c r="F73" i="9" s="1"/>
  <c r="N23" i="9"/>
  <c r="N73" i="9" s="1"/>
  <c r="L23" i="9"/>
  <c r="L73" i="9" s="1"/>
  <c r="L66" i="9"/>
  <c r="K66" i="9"/>
  <c r="Z33" i="4"/>
  <c r="AE31" i="4"/>
  <c r="Z31" i="4"/>
  <c r="E22" i="9" s="1"/>
  <c r="P35" i="4"/>
  <c r="AD33" i="4"/>
  <c r="AI33" i="4"/>
  <c r="AE33" i="4"/>
  <c r="X31" i="4"/>
  <c r="Y33" i="4"/>
  <c r="AH33" i="4"/>
  <c r="Y31" i="4"/>
  <c r="D22" i="9" s="1"/>
  <c r="AA31" i="4"/>
  <c r="F22" i="9" s="1"/>
  <c r="AB31" i="4"/>
  <c r="AG31" i="4"/>
  <c r="AG33" i="4"/>
  <c r="X33" i="4"/>
  <c r="AI31" i="4"/>
  <c r="AB33" i="4"/>
  <c r="AH31" i="4"/>
  <c r="AF33" i="4"/>
  <c r="AF31" i="4"/>
  <c r="AC33" i="4"/>
  <c r="D74" i="9"/>
  <c r="F74" i="9"/>
  <c r="N74" i="9"/>
  <c r="H74" i="9"/>
  <c r="M74" i="9"/>
  <c r="G74" i="9"/>
  <c r="L74" i="9"/>
  <c r="K74" i="9"/>
  <c r="J74" i="9"/>
  <c r="E74" i="9"/>
  <c r="D84" i="9"/>
  <c r="P53" i="4"/>
  <c r="I50" i="9"/>
  <c r="E50" i="9"/>
  <c r="J50" i="9"/>
  <c r="K50" i="9"/>
  <c r="L50" i="9"/>
  <c r="G50" i="9"/>
  <c r="M50" i="9"/>
  <c r="H50" i="9"/>
  <c r="N50" i="9"/>
  <c r="F50" i="9"/>
  <c r="D50" i="9"/>
  <c r="C50" i="9"/>
  <c r="C16" i="9" l="1"/>
  <c r="C66" i="9" s="1"/>
  <c r="AJ6" i="4"/>
  <c r="AJ33" i="4"/>
  <c r="AJ31" i="4"/>
  <c r="C64" i="9"/>
  <c r="P64" i="9" s="1"/>
  <c r="P50" i="9"/>
  <c r="D64" i="9"/>
  <c r="Q64" i="9" s="1"/>
  <c r="Q50" i="9"/>
  <c r="F64" i="9"/>
  <c r="S64" i="9" s="1"/>
  <c r="S50" i="9"/>
  <c r="N64" i="9"/>
  <c r="AA64" i="9" s="1"/>
  <c r="AA50" i="9"/>
  <c r="H64" i="9"/>
  <c r="U64" i="9" s="1"/>
  <c r="U50" i="9"/>
  <c r="M64" i="9"/>
  <c r="Z64" i="9" s="1"/>
  <c r="Z50" i="9"/>
  <c r="G64" i="9"/>
  <c r="T64" i="9" s="1"/>
  <c r="T50" i="9"/>
  <c r="L64" i="9"/>
  <c r="Y64" i="9" s="1"/>
  <c r="Y50" i="9"/>
  <c r="K64" i="9"/>
  <c r="X64" i="9" s="1"/>
  <c r="X50" i="9"/>
  <c r="J64" i="9"/>
  <c r="W64" i="9" s="1"/>
  <c r="W50" i="9"/>
  <c r="E64" i="9"/>
  <c r="R64" i="9" s="1"/>
  <c r="R50" i="9"/>
  <c r="I64" i="9"/>
  <c r="V64" i="9" s="1"/>
  <c r="V50" i="9"/>
  <c r="C22" i="9"/>
  <c r="C72" i="9" s="1"/>
  <c r="E72" i="9"/>
  <c r="Q35" i="4"/>
  <c r="F72" i="9"/>
  <c r="D72" i="9"/>
  <c r="C74" i="9"/>
  <c r="I74" i="9"/>
  <c r="Q53" i="4"/>
  <c r="T40" i="9" l="1"/>
  <c r="T39" i="9" s="1"/>
  <c r="P40" i="9"/>
  <c r="P39" i="9" s="1"/>
  <c r="V40" i="9"/>
  <c r="I12" i="9" s="1"/>
  <c r="I10" i="9" s="1"/>
  <c r="Z40" i="9"/>
  <c r="M12" i="9" s="1"/>
  <c r="M10" i="9" s="1"/>
  <c r="X40" i="9"/>
  <c r="S40" i="9"/>
  <c r="R40" i="9"/>
  <c r="U40" i="9"/>
  <c r="F30" i="9"/>
  <c r="F29" i="9"/>
  <c r="F79" i="9" s="1"/>
  <c r="G30" i="9"/>
  <c r="G29" i="9"/>
  <c r="G79" i="9" s="1"/>
  <c r="Y40" i="9"/>
  <c r="Q40" i="9"/>
  <c r="W40" i="9"/>
  <c r="AA40" i="9"/>
  <c r="H22" i="9"/>
  <c r="H72" i="9" s="1"/>
  <c r="R35" i="4"/>
  <c r="F84" i="9"/>
  <c r="G84" i="9"/>
  <c r="R53" i="4"/>
  <c r="G12" i="9" l="1"/>
  <c r="G10" i="9" s="1"/>
  <c r="V39" i="9"/>
  <c r="Z39" i="9"/>
  <c r="K12" i="9"/>
  <c r="K10" i="9" s="1"/>
  <c r="X39" i="9"/>
  <c r="D12" i="9"/>
  <c r="Q39" i="9"/>
  <c r="F12" i="9"/>
  <c r="F10" i="9" s="1"/>
  <c r="S39" i="9"/>
  <c r="N12" i="9"/>
  <c r="N10" i="9" s="1"/>
  <c r="AA39" i="9"/>
  <c r="H12" i="9"/>
  <c r="H10" i="9" s="1"/>
  <c r="U39" i="9"/>
  <c r="J12" i="9"/>
  <c r="J10" i="9" s="1"/>
  <c r="W39" i="9"/>
  <c r="E12" i="9"/>
  <c r="E10" i="9" s="1"/>
  <c r="R39" i="9"/>
  <c r="L12" i="9"/>
  <c r="L10" i="9" s="1"/>
  <c r="Y39" i="9"/>
  <c r="F80" i="9"/>
  <c r="S35" i="4"/>
  <c r="G80" i="9"/>
  <c r="S53" i="4"/>
  <c r="D10" i="9" l="1"/>
  <c r="P38" i="9"/>
  <c r="H13" i="11" s="1"/>
  <c r="I13" i="11" s="1"/>
  <c r="J22" i="9"/>
  <c r="J72" i="9" s="1"/>
  <c r="H30" i="9"/>
  <c r="H29" i="9"/>
  <c r="H79" i="9" s="1"/>
  <c r="I30" i="9"/>
  <c r="I29" i="9"/>
  <c r="I79" i="9" s="1"/>
  <c r="T35" i="4"/>
  <c r="H84" i="9"/>
  <c r="I84" i="9"/>
  <c r="T53" i="4"/>
  <c r="H25" i="11" l="1"/>
  <c r="I25" i="11" s="1"/>
  <c r="H24" i="11"/>
  <c r="I24" i="11" s="1"/>
  <c r="H23" i="11"/>
  <c r="I23" i="11" s="1"/>
  <c r="H22" i="11"/>
  <c r="I22" i="11" s="1"/>
  <c r="H21" i="11"/>
  <c r="I21" i="11" s="1"/>
  <c r="H20" i="11"/>
  <c r="I20" i="11" s="1"/>
  <c r="H19" i="11"/>
  <c r="H18" i="11"/>
  <c r="I18" i="11" s="1"/>
  <c r="I17" i="11"/>
  <c r="H16" i="11"/>
  <c r="I16" i="11" s="1"/>
  <c r="H15" i="11"/>
  <c r="I15" i="11" s="1"/>
  <c r="H14" i="11"/>
  <c r="I14" i="11" s="1"/>
  <c r="H12" i="11"/>
  <c r="I12" i="11" s="1"/>
  <c r="H8" i="11"/>
  <c r="I8" i="11" s="1"/>
  <c r="I7" i="11"/>
  <c r="H6" i="11"/>
  <c r="I80" i="9"/>
  <c r="H80" i="9"/>
  <c r="U35" i="4"/>
  <c r="V35" i="4" s="1"/>
  <c r="W35" i="4" s="1"/>
  <c r="AB35" i="4" s="1"/>
  <c r="U53" i="4"/>
  <c r="H9" i="11" l="1"/>
  <c r="I6" i="11"/>
  <c r="I9" i="11" s="1"/>
  <c r="G22" i="9"/>
  <c r="G72" i="9" s="1"/>
  <c r="G21" i="9"/>
  <c r="AE35" i="4"/>
  <c r="J21" i="9" s="1"/>
  <c r="AF35" i="4"/>
  <c r="K21" i="9" s="1"/>
  <c r="K71" i="9" s="1"/>
  <c r="Y35" i="4"/>
  <c r="D21" i="9" s="1"/>
  <c r="AD35" i="4"/>
  <c r="I21" i="9" s="1"/>
  <c r="I71" i="9" s="1"/>
  <c r="X35" i="4"/>
  <c r="C21" i="9" s="1"/>
  <c r="AA35" i="4"/>
  <c r="F21" i="9" s="1"/>
  <c r="Z35" i="4"/>
  <c r="E21" i="9" s="1"/>
  <c r="AC35" i="4"/>
  <c r="H21" i="9" s="1"/>
  <c r="I19" i="11"/>
  <c r="AJ36" i="4"/>
  <c r="I22" i="9"/>
  <c r="I72" i="9" s="1"/>
  <c r="K22" i="9"/>
  <c r="K72" i="9" s="1"/>
  <c r="K30" i="9"/>
  <c r="K29" i="9"/>
  <c r="K79" i="9" s="1"/>
  <c r="J30" i="9"/>
  <c r="J29" i="9"/>
  <c r="J79" i="9" s="1"/>
  <c r="AG35" i="4"/>
  <c r="AH35" i="4"/>
  <c r="AI35" i="4"/>
  <c r="J84" i="9"/>
  <c r="K84" i="9"/>
  <c r="V53" i="4"/>
  <c r="F71" i="9" l="1"/>
  <c r="F75" i="9" s="1"/>
  <c r="F25" i="9"/>
  <c r="D71" i="9"/>
  <c r="D75" i="9" s="1"/>
  <c r="D25" i="9"/>
  <c r="J71" i="9"/>
  <c r="J75" i="9" s="1"/>
  <c r="J25" i="9"/>
  <c r="H71" i="9"/>
  <c r="H75" i="9" s="1"/>
  <c r="H25" i="9"/>
  <c r="E71" i="9"/>
  <c r="E75" i="9" s="1"/>
  <c r="E25" i="9"/>
  <c r="G71" i="9"/>
  <c r="G75" i="9" s="1"/>
  <c r="G25" i="9"/>
  <c r="C71" i="9"/>
  <c r="C75" i="9" s="1"/>
  <c r="C25" i="9"/>
  <c r="AJ35" i="4"/>
  <c r="D42" i="4" s="1"/>
  <c r="K75" i="9"/>
  <c r="I75" i="9"/>
  <c r="N22" i="9"/>
  <c r="N72" i="9" s="1"/>
  <c r="N21" i="9"/>
  <c r="N71" i="9" s="1"/>
  <c r="K25" i="9"/>
  <c r="I25" i="9"/>
  <c r="M22" i="9"/>
  <c r="M72" i="9" s="1"/>
  <c r="M21" i="9"/>
  <c r="M71" i="9" s="1"/>
  <c r="L22" i="9"/>
  <c r="L72" i="9" s="1"/>
  <c r="L21" i="9"/>
  <c r="L71" i="9" s="1"/>
  <c r="K80" i="9"/>
  <c r="J80" i="9"/>
  <c r="W53" i="4"/>
  <c r="AD53" i="4" s="1"/>
  <c r="I35" i="9" s="1"/>
  <c r="AG53" i="4" l="1"/>
  <c r="L35" i="9" s="1"/>
  <c r="L85" i="9" s="1"/>
  <c r="I85" i="9"/>
  <c r="I87" i="9" s="1"/>
  <c r="I89" i="9" s="1"/>
  <c r="I37" i="9"/>
  <c r="I39" i="9" s="1"/>
  <c r="AF53" i="4"/>
  <c r="K35" i="9" s="1"/>
  <c r="X53" i="4"/>
  <c r="Y53" i="4"/>
  <c r="Z53" i="4"/>
  <c r="AA53" i="4"/>
  <c r="F35" i="9" s="1"/>
  <c r="AE53" i="4"/>
  <c r="J35" i="9" s="1"/>
  <c r="AB53" i="4"/>
  <c r="G35" i="9" s="1"/>
  <c r="AC53" i="4"/>
  <c r="H35" i="9" s="1"/>
  <c r="L75" i="9"/>
  <c r="N75" i="9"/>
  <c r="M75" i="9"/>
  <c r="M25" i="9"/>
  <c r="N25" i="9"/>
  <c r="L30" i="9"/>
  <c r="L29" i="9"/>
  <c r="L79" i="9" s="1"/>
  <c r="L25" i="9"/>
  <c r="L84" i="9"/>
  <c r="AI53" i="4"/>
  <c r="N35" i="9" s="1"/>
  <c r="N85" i="9" s="1"/>
  <c r="AH53" i="4"/>
  <c r="M35" i="9" s="1"/>
  <c r="M85" i="9" s="1"/>
  <c r="C35" i="9" l="1"/>
  <c r="C85" i="9" s="1"/>
  <c r="C87" i="9" s="1"/>
  <c r="C89" i="9" s="1"/>
  <c r="C12" i="9" s="1"/>
  <c r="C10" i="9" s="1"/>
  <c r="AJ53" i="4"/>
  <c r="G85" i="9"/>
  <c r="G87" i="9" s="1"/>
  <c r="G89" i="9" s="1"/>
  <c r="G37" i="9"/>
  <c r="G39" i="9" s="1"/>
  <c r="E30" i="9"/>
  <c r="E35" i="9"/>
  <c r="E85" i="9" s="1"/>
  <c r="F85" i="9"/>
  <c r="F87" i="9" s="1"/>
  <c r="F89" i="9" s="1"/>
  <c r="F37" i="9"/>
  <c r="F39" i="9" s="1"/>
  <c r="D30" i="9"/>
  <c r="D35" i="9"/>
  <c r="D85" i="9" s="1"/>
  <c r="J85" i="9"/>
  <c r="J87" i="9" s="1"/>
  <c r="J89" i="9" s="1"/>
  <c r="J37" i="9"/>
  <c r="J39" i="9" s="1"/>
  <c r="K85" i="9"/>
  <c r="K87" i="9" s="1"/>
  <c r="K89" i="9" s="1"/>
  <c r="K37" i="9"/>
  <c r="K39" i="9" s="1"/>
  <c r="H85" i="9"/>
  <c r="H87" i="9" s="1"/>
  <c r="H89" i="9" s="1"/>
  <c r="H37" i="9"/>
  <c r="H39" i="9" s="1"/>
  <c r="M30" i="9"/>
  <c r="M29" i="9"/>
  <c r="M79" i="9" s="1"/>
  <c r="N30" i="9"/>
  <c r="N29" i="9"/>
  <c r="N79" i="9" s="1"/>
  <c r="L80" i="9"/>
  <c r="L87" i="9" s="1"/>
  <c r="L89" i="9" s="1"/>
  <c r="L37" i="9"/>
  <c r="L39" i="9" s="1"/>
  <c r="M84" i="9"/>
  <c r="N84" i="9"/>
  <c r="C37" i="9" l="1"/>
  <c r="C39" i="9" s="1"/>
  <c r="D61" i="4"/>
  <c r="D63" i="4" s="1"/>
  <c r="N6" i="9" s="1"/>
  <c r="D80" i="9"/>
  <c r="D87" i="9" s="1"/>
  <c r="D89" i="9" s="1"/>
  <c r="D37" i="9"/>
  <c r="D39" i="9" s="1"/>
  <c r="E80" i="9"/>
  <c r="E87" i="9" s="1"/>
  <c r="E89" i="9" s="1"/>
  <c r="E37" i="9"/>
  <c r="E39" i="9" s="1"/>
  <c r="N80" i="9"/>
  <c r="N87" i="9" s="1"/>
  <c r="N89" i="9" s="1"/>
  <c r="N37" i="9"/>
  <c r="N39" i="9" s="1"/>
  <c r="M80" i="9"/>
  <c r="M87" i="9" s="1"/>
  <c r="M89" i="9" s="1"/>
  <c r="M37" i="9"/>
  <c r="M39" i="9" s="1"/>
  <c r="N8" i="9" l="1"/>
  <c r="M8" i="9"/>
  <c r="L8" i="9"/>
  <c r="K8" i="9"/>
  <c r="J8" i="9"/>
  <c r="I8" i="9"/>
  <c r="H8" i="9"/>
  <c r="G8" i="9"/>
  <c r="F8" i="9"/>
  <c r="E8" i="9"/>
  <c r="D8" i="9"/>
  <c r="C8" i="9"/>
</calcChain>
</file>

<file path=xl/sharedStrings.xml><?xml version="1.0" encoding="utf-8"?>
<sst xmlns="http://schemas.openxmlformats.org/spreadsheetml/2006/main" count="622" uniqueCount="221">
  <si>
    <t>Workbook:</t>
  </si>
  <si>
    <t>Household Budget Template</t>
  </si>
  <si>
    <t>Author:</t>
  </si>
  <si>
    <t>John Peloza</t>
  </si>
  <si>
    <t>Contact:</t>
  </si>
  <si>
    <t>jd.peloza@gmail.com</t>
  </si>
  <si>
    <t>Currency:</t>
  </si>
  <si>
    <t>$ (CAD)</t>
  </si>
  <si>
    <t>How to Use</t>
  </si>
  <si>
    <t> </t>
  </si>
  <si>
    <t>=</t>
  </si>
  <si>
    <t xml:space="preserve">Relevant budget inputs and actual income and expense entries </t>
  </si>
  <si>
    <t>Step 3: Review Outputs (Year-to-Date Summary, Monthly Summary) as the year progresses</t>
  </si>
  <si>
    <t>Actual Results</t>
  </si>
  <si>
    <t>versus</t>
  </si>
  <si>
    <t>Budgeted</t>
  </si>
  <si>
    <t>equals</t>
  </si>
  <si>
    <t>Total Household</t>
  </si>
  <si>
    <t>Year-to-Date Variance</t>
  </si>
  <si>
    <t>After-Tax Income</t>
  </si>
  <si>
    <t>Fixed Expenses</t>
  </si>
  <si>
    <t>Variable Expenses</t>
  </si>
  <si>
    <t>NET SAVINGS</t>
  </si>
  <si>
    <t>SPENDING BREAKDOWN</t>
  </si>
  <si>
    <t>Dining &amp; Entertainment</t>
  </si>
  <si>
    <t>Gifts</t>
  </si>
  <si>
    <t>Groceries</t>
  </si>
  <si>
    <t>Household Spending</t>
  </si>
  <si>
    <t>Housing Costs - Fixed</t>
  </si>
  <si>
    <t>Housing Costs - Variable</t>
  </si>
  <si>
    <t>Memberships</t>
  </si>
  <si>
    <t>Other</t>
  </si>
  <si>
    <t>Personal Vehicle - Fixed</t>
  </si>
  <si>
    <t>Personal Vehicle - Variable</t>
  </si>
  <si>
    <t>Public Transit</t>
  </si>
  <si>
    <t>Telecommunications</t>
  </si>
  <si>
    <t>Trips</t>
  </si>
  <si>
    <t>Month in Budget</t>
  </si>
  <si>
    <t>Month in Calendar Year</t>
  </si>
  <si>
    <t>Year</t>
  </si>
  <si>
    <t>Target Annual Budget Surplus</t>
  </si>
  <si>
    <t>Projected Budget Surplus by Month</t>
  </si>
  <si>
    <t>Year-to-Date Budget Surplus (Deficit)</t>
  </si>
  <si>
    <t>Budget Surplus (Deficit) by Month</t>
  </si>
  <si>
    <t>Budget</t>
  </si>
  <si>
    <t>Housing Costs</t>
  </si>
  <si>
    <t>Personal Vehicle</t>
  </si>
  <si>
    <t>Misc.</t>
  </si>
  <si>
    <t>Total Fixed</t>
  </si>
  <si>
    <t>Total Variable</t>
  </si>
  <si>
    <t>Budget Surplus/Deficit</t>
  </si>
  <si>
    <t>Actual</t>
  </si>
  <si>
    <t>Actual Surplus/Deficit</t>
  </si>
  <si>
    <t>Variance</t>
  </si>
  <si>
    <t>Variance Surplus/Deficit</t>
  </si>
  <si>
    <t>INPUTS RELATE TO ALL CELLS HIGHLIGHTED IN GREY. SOME INPUTS WILL NATURALLY BE LEFT BLANK IF NOT APPLICABLE TO YOUR HOUSEHOLD.</t>
  </si>
  <si>
    <t>Start Month</t>
  </si>
  <si>
    <t>Jan</t>
  </si>
  <si>
    <t>Person 1</t>
  </si>
  <si>
    <t>Your Name</t>
  </si>
  <si>
    <t>Person 2 (if applicable)</t>
  </si>
  <si>
    <t>***LEAVE BLANK IF NOT APPLICABLE***</t>
  </si>
  <si>
    <t>Income Category</t>
  </si>
  <si>
    <t>Income Sub-Category</t>
  </si>
  <si>
    <t>Income Detail (Your Notes to Refer to)</t>
  </si>
  <si>
    <t>Amount</t>
  </si>
  <si>
    <t>Frequency</t>
  </si>
  <si>
    <t>Starting Month</t>
  </si>
  <si>
    <t>Duration</t>
  </si>
  <si>
    <t>End Month</t>
  </si>
  <si>
    <t>Months Incurred, Next Twelve Instances:</t>
  </si>
  <si>
    <t>Next 12 Months:</t>
  </si>
  <si>
    <t>Income</t>
  </si>
  <si>
    <t>Fixed Expense Category</t>
  </si>
  <si>
    <t>Fixed Expense Sub-Category</t>
  </si>
  <si>
    <t>Fixed Expense Detail (Your Notes to Refer to)</t>
  </si>
  <si>
    <t>Mortgage or Rent</t>
  </si>
  <si>
    <t>Fixed</t>
  </si>
  <si>
    <t>Property Taxes</t>
  </si>
  <si>
    <t>Water Heater</t>
  </si>
  <si>
    <t>Home or Tenant's Insurance</t>
  </si>
  <si>
    <t>Car Payment</t>
  </si>
  <si>
    <t>Car Insurance</t>
  </si>
  <si>
    <t>Cable and Internet</t>
  </si>
  <si>
    <t>Phone(s)</t>
  </si>
  <si>
    <t>Streaming Subscriptions (Netflix, Spotify, Crave, Audible, etc.)</t>
  </si>
  <si>
    <t>Membership 1</t>
  </si>
  <si>
    <t>Membership 2</t>
  </si>
  <si>
    <t>Membership 3</t>
  </si>
  <si>
    <t>Membership 4</t>
  </si>
  <si>
    <t>Membership 5</t>
  </si>
  <si>
    <t>Membership 6</t>
  </si>
  <si>
    <t>Membership 7</t>
  </si>
  <si>
    <t>Membership 8</t>
  </si>
  <si>
    <t>Membership 9</t>
  </si>
  <si>
    <t>Membership 10</t>
  </si>
  <si>
    <t xml:space="preserve">DISPOSABLE MONTHLY INCOME AVAILABLE FOR VARIABLE SPENDING </t>
  </si>
  <si>
    <t>Consider increasing your income or cutting some fixed expenses if your disposable monthly income available for variable (discretionary) spending is too low</t>
  </si>
  <si>
    <t>Variable Expense Category</t>
  </si>
  <si>
    <t>May include:</t>
  </si>
  <si>
    <t>Variable Expense Detail (Your Notes to Refer to)</t>
  </si>
  <si>
    <t>Food &amp; Coffee, UberEats, Nightclub &amp; Bars, Restaurants, etc.</t>
  </si>
  <si>
    <t>Variable</t>
  </si>
  <si>
    <t>Alcohol &amp; Other, Child Care, Clothing, Furniture &amp; Household Items, etc.</t>
  </si>
  <si>
    <t>Gas / Heating, Hydro, Property Management Expenses, etc.</t>
  </si>
  <si>
    <t>Gas / Diesel, Oil Change, Maintenance &amp; Repairs, etc.</t>
  </si>
  <si>
    <t>Bus fares, Subway fares, Taxi and Uber, etc.</t>
  </si>
  <si>
    <t>Seasonal gifts relating to major holidays, birthdays, and events</t>
  </si>
  <si>
    <t>One-time gifts</t>
  </si>
  <si>
    <t>Trip 2</t>
  </si>
  <si>
    <t>PROJECTED AVERAGE MONTHLY SURPLUS (DEFICIT)</t>
  </si>
  <si>
    <t>Consider reducing your budgeted spend for certain variable categories if your projected annual budget surplus is not what you would like it to be</t>
  </si>
  <si>
    <t>PROJECTED ANNUAL SURPLUS (DEFICIT)</t>
  </si>
  <si>
    <t>INPUTS RELATE TO ALL CELLS HIGHLIGHTED IN GREY. SOME INPUTS ARE MANDATORY WHILE OTHERS ARE OPTIONAL.</t>
  </si>
  <si>
    <t>Optional</t>
  </si>
  <si>
    <t>Mandatory</t>
  </si>
  <si>
    <t>Item (Transaction Detail)</t>
  </si>
  <si>
    <t>Month</t>
  </si>
  <si>
    <t>Day</t>
  </si>
  <si>
    <t>Budget Category</t>
  </si>
  <si>
    <t>Budget Sub-Category</t>
  </si>
  <si>
    <t>Paid / Received By</t>
  </si>
  <si>
    <t>Budget &amp; Sub-Category</t>
  </si>
  <si>
    <t>Fixed or Variable</t>
  </si>
  <si>
    <t>Concatenate</t>
  </si>
  <si>
    <t>Primary Income</t>
  </si>
  <si>
    <t>Food / Coffee</t>
  </si>
  <si>
    <t>Gifts - Family</t>
  </si>
  <si>
    <t>Gas / Heating</t>
  </si>
  <si>
    <t>Alcohol &amp; Other</t>
  </si>
  <si>
    <t>Bus Fares</t>
  </si>
  <si>
    <t>Cell Phones</t>
  </si>
  <si>
    <t>Flights</t>
  </si>
  <si>
    <t>Secondary Income</t>
  </si>
  <si>
    <t>Food Delivery (i.e. UberEats)</t>
  </si>
  <si>
    <t>Gifts - Friends</t>
  </si>
  <si>
    <t>Home / Tenant's Insurance</t>
  </si>
  <si>
    <t>Child Care</t>
  </si>
  <si>
    <t>Subway Fares</t>
  </si>
  <si>
    <t>Streaming (Netflix, Spotify, Crave, etc.)</t>
  </si>
  <si>
    <t>Hotel</t>
  </si>
  <si>
    <t>Part-Time Job</t>
  </si>
  <si>
    <t>Nightclub / Bars</t>
  </si>
  <si>
    <t>Hydro</t>
  </si>
  <si>
    <t>Clothing</t>
  </si>
  <si>
    <t>Gas</t>
  </si>
  <si>
    <t>Taxi / Uber</t>
  </si>
  <si>
    <t>Train</t>
  </si>
  <si>
    <t>Cash Gift</t>
  </si>
  <si>
    <t>Restaurants</t>
  </si>
  <si>
    <t>Elderly Care</t>
  </si>
  <si>
    <t>Maintenance &amp; Repairs</t>
  </si>
  <si>
    <t>Bonus</t>
  </si>
  <si>
    <t>Property Management</t>
  </si>
  <si>
    <t>Exercise, Sporting &amp; Wellness</t>
  </si>
  <si>
    <t>Oil Change</t>
  </si>
  <si>
    <t>Furniture &amp; Household Items</t>
  </si>
  <si>
    <t>Hobbies</t>
  </si>
  <si>
    <t>Hygiene and Personal Care Products</t>
  </si>
  <si>
    <t>Outdoor &amp; Garage Equipment</t>
  </si>
  <si>
    <t>Pet Care</t>
  </si>
  <si>
    <t>Annual Multiplier</t>
  </si>
  <si>
    <t>Monthly Multiplier</t>
  </si>
  <si>
    <t>Cadence</t>
  </si>
  <si>
    <t>Weekly</t>
  </si>
  <si>
    <t>Every other week</t>
  </si>
  <si>
    <t>Twice per month</t>
  </si>
  <si>
    <t>Monthly</t>
  </si>
  <si>
    <t>Every other month</t>
  </si>
  <si>
    <t>Quarterly</t>
  </si>
  <si>
    <t>Every 4 months</t>
  </si>
  <si>
    <t>Semi-annual</t>
  </si>
  <si>
    <t>Annually</t>
  </si>
  <si>
    <t>Month Name</t>
  </si>
  <si>
    <t>Calendar No</t>
  </si>
  <si>
    <t>Budget No</t>
  </si>
  <si>
    <t>Budget Month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</si>
  <si>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</si>
  <si>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</si>
  <si>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</si>
  <si>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</si>
  <si>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</si>
  <si>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</si>
  <si>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</si>
  <si>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</si>
  <si>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</si>
  <si>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</si>
  <si>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</si>
  <si>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Months Added</t>
  </si>
  <si>
    <t>Ongoing</t>
  </si>
  <si>
    <t>One month only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</si>
  <si>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</si>
  <si>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</si>
  <si>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</si>
  <si>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</si>
  <si>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</si>
  <si>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</si>
  <si>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</si>
  <si>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</si>
  <si>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</si>
  <si>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</si>
  <si>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Budget Inputs</t>
  </si>
  <si>
    <t>Step 1: Go to 'Budget Inputs' tab</t>
  </si>
  <si>
    <t>Fill in relevant input cells and adjust as needed to set Target Savings Goal</t>
  </si>
  <si>
    <t>Actual Inputs</t>
  </si>
  <si>
    <t xml:space="preserve"> Add actual income and expense entries for each month</t>
  </si>
  <si>
    <t>Step 2: Go to 'Actual Inputs' tab</t>
  </si>
  <si>
    <t>Year-to-Date Summary</t>
  </si>
  <si>
    <t>Monthly Summary</t>
  </si>
  <si>
    <t>Input Cells are Coloured Grey</t>
  </si>
  <si>
    <t>Debt Repayment</t>
  </si>
  <si>
    <t>Credit Card</t>
  </si>
  <si>
    <t>Student Loans</t>
  </si>
  <si>
    <t>Gambling</t>
  </si>
  <si>
    <t>Not relating to home and auto (student loans, credit cards, etc.)</t>
  </si>
  <si>
    <t>Red text relates to notes on how to use both Input tabs</t>
  </si>
  <si>
    <t>Mortgage or Rent (if have a variable rate mortgage, estimate your average monthly cost for the upcoming 12 months)</t>
  </si>
  <si>
    <t>Trip 1 or General Monthly / Quarterly / Semi-annual Trip Allowance</t>
  </si>
  <si>
    <t>Trip 3</t>
  </si>
  <si>
    <t>Notes / Instructions in Red Text</t>
  </si>
  <si>
    <t>***TYPE IN YOUR NAME***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</si>
</sst>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;[Red]\-&quot;$&quot;#,##0.0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0" fillId="2" borderId="1" xfId="0" applyFill="1" applyBorder="1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7" fontId="2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167" fontId="0" fillId="0" borderId="0" xfId="1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167" fontId="6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quotePrefix="1"/>
    <xf numFmtId="164" fontId="0" fillId="2" borderId="1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6" fillId="0" borderId="8" xfId="0" applyFont="1" applyBorder="1"/>
    <xf numFmtId="0" fontId="8" fillId="0" borderId="0" xfId="0" applyFont="1"/>
    <xf numFmtId="0" fontId="9" fillId="0" borderId="0" xfId="0" applyFont="1"/>
    <xf numFmtId="167" fontId="9" fillId="0" borderId="9" xfId="0" quotePrefix="1" applyNumberFormat="1" applyFont="1" applyBorder="1" applyAlignment="1">
      <alignment horizontal="center"/>
    </xf>
    <xf numFmtId="167" fontId="9" fillId="0" borderId="10" xfId="0" quotePrefix="1" applyNumberFormat="1" applyFont="1" applyBorder="1" applyAlignment="1">
      <alignment horizontal="center"/>
    </xf>
    <xf numFmtId="167" fontId="9" fillId="0" borderId="11" xfId="0" quotePrefix="1" applyNumberFormat="1" applyFont="1" applyBorder="1" applyAlignment="1">
      <alignment horizontal="center"/>
    </xf>
    <xf numFmtId="167" fontId="9" fillId="0" borderId="9" xfId="1" applyNumberFormat="1" applyFont="1" applyBorder="1" applyAlignment="1">
      <alignment horizontal="center"/>
    </xf>
    <xf numFmtId="167" fontId="9" fillId="0" borderId="10" xfId="1" applyNumberFormat="1" applyFont="1" applyBorder="1" applyAlignment="1">
      <alignment horizontal="center"/>
    </xf>
    <xf numFmtId="167" fontId="9" fillId="0" borderId="11" xfId="1" applyNumberFormat="1" applyFont="1" applyBorder="1" applyAlignment="1">
      <alignment horizontal="center"/>
    </xf>
    <xf numFmtId="167" fontId="6" fillId="0" borderId="8" xfId="1" applyNumberFormat="1" applyFont="1" applyBorder="1" applyAlignment="1">
      <alignment horizontal="center"/>
    </xf>
    <xf numFmtId="0" fontId="10" fillId="6" borderId="12" xfId="0" applyFont="1" applyFill="1" applyBorder="1"/>
    <xf numFmtId="0" fontId="10" fillId="6" borderId="13" xfId="0" applyFont="1" applyFill="1" applyBorder="1"/>
    <xf numFmtId="0" fontId="10" fillId="6" borderId="14" xfId="0" applyFont="1" applyFill="1" applyBorder="1"/>
    <xf numFmtId="0" fontId="11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0" xfId="0" applyFont="1"/>
    <xf numFmtId="167" fontId="9" fillId="0" borderId="10" xfId="0" applyNumberFormat="1" applyFont="1" applyBorder="1" applyAlignment="1">
      <alignment horizontal="center"/>
    </xf>
    <xf numFmtId="0" fontId="12" fillId="6" borderId="13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8" xfId="0" applyBorder="1"/>
    <xf numFmtId="0" fontId="0" fillId="0" borderId="18" xfId="0" applyBorder="1" applyAlignment="1">
      <alignment horizontal="center" wrapText="1"/>
    </xf>
    <xf numFmtId="0" fontId="0" fillId="0" borderId="0" xfId="0" applyAlignment="1">
      <alignment horizontal="left" indent="1"/>
    </xf>
    <xf numFmtId="167" fontId="0" fillId="2" borderId="1" xfId="0" applyNumberFormat="1" applyFill="1" applyBorder="1" applyAlignment="1">
      <alignment horizontal="center"/>
    </xf>
    <xf numFmtId="167" fontId="13" fillId="7" borderId="20" xfId="0" applyNumberFormat="1" applyFont="1" applyFill="1" applyBorder="1" applyAlignment="1">
      <alignment horizontal="center"/>
    </xf>
    <xf numFmtId="0" fontId="9" fillId="8" borderId="19" xfId="0" applyFont="1" applyFill="1" applyBorder="1"/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167" fontId="0" fillId="0" borderId="21" xfId="0" applyNumberFormat="1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167" fontId="2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8" xfId="0" applyBorder="1"/>
    <xf numFmtId="0" fontId="15" fillId="0" borderId="0" xfId="0" applyFont="1"/>
    <xf numFmtId="0" fontId="15" fillId="0" borderId="0" xfId="0" applyFon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8" fillId="0" borderId="0" xfId="1" applyNumberFormat="1" applyFont="1" applyAlignment="1">
      <alignment horizontal="center"/>
    </xf>
    <xf numFmtId="0" fontId="16" fillId="0" borderId="0" xfId="0" applyFont="1"/>
    <xf numFmtId="167" fontId="16" fillId="0" borderId="0" xfId="0" applyNumberFormat="1" applyFont="1" applyAlignment="1">
      <alignment horizontal="center"/>
    </xf>
    <xf numFmtId="167" fontId="16" fillId="0" borderId="21" xfId="0" applyNumberFormat="1" applyFont="1" applyBorder="1" applyAlignment="1">
      <alignment horizontal="center"/>
    </xf>
    <xf numFmtId="0" fontId="0" fillId="9" borderId="0" xfId="0" applyFill="1"/>
    <xf numFmtId="0" fontId="18" fillId="0" borderId="0" xfId="0" applyFont="1" applyFill="1" applyBorder="1" applyAlignment="1"/>
    <xf numFmtId="0" fontId="18" fillId="0" borderId="0" xfId="0" quotePrefix="1" applyFont="1" applyFill="1" applyBorder="1" applyAlignment="1"/>
    <xf numFmtId="0" fontId="18" fillId="0" borderId="25" xfId="0" applyFont="1" applyFill="1" applyBorder="1" applyAlignment="1"/>
    <xf numFmtId="0" fontId="18" fillId="0" borderId="26" xfId="0" applyFont="1" applyFill="1" applyBorder="1" applyAlignment="1"/>
    <xf numFmtId="0" fontId="18" fillId="0" borderId="27" xfId="0" applyFont="1" applyFill="1" applyBorder="1" applyAlignment="1"/>
    <xf numFmtId="0" fontId="18" fillId="0" borderId="28" xfId="0" applyFont="1" applyFill="1" applyBorder="1" applyAlignment="1"/>
    <xf numFmtId="0" fontId="18" fillId="0" borderId="29" xfId="0" applyFont="1" applyFill="1" applyBorder="1" applyAlignment="1"/>
    <xf numFmtId="0" fontId="18" fillId="0" borderId="30" xfId="0" applyFont="1" applyFill="1" applyBorder="1" applyAlignment="1"/>
    <xf numFmtId="0" fontId="18" fillId="0" borderId="31" xfId="0" applyFont="1" applyFill="1" applyBorder="1" applyAlignment="1"/>
    <xf numFmtId="0" fontId="17" fillId="0" borderId="0" xfId="2" quotePrefix="1" applyFill="1" applyBorder="1" applyAlignment="1"/>
    <xf numFmtId="167" fontId="0" fillId="2" borderId="0" xfId="0" applyNumberFormat="1" applyFill="1" applyBorder="1" applyAlignment="1">
      <alignment horizontal="center"/>
    </xf>
    <xf numFmtId="0" fontId="18" fillId="0" borderId="25" xfId="0" applyFont="1" applyFill="1" applyBorder="1" applyAlignment="1">
      <alignment horizontal="left"/>
    </xf>
    <xf numFmtId="0" fontId="18" fillId="0" borderId="24" xfId="0" applyFont="1" applyFill="1" applyBorder="1" applyAlignment="1"/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Border="1" applyAlignment="1"/>
    <xf numFmtId="0" fontId="21" fillId="0" borderId="0" xfId="0" applyFont="1"/>
    <xf numFmtId="0" fontId="22" fillId="0" borderId="0" xfId="0" applyFont="1" applyAlignment="1">
      <alignment horizontal="left" vertical="center"/>
    </xf>
    <xf numFmtId="167" fontId="9" fillId="10" borderId="20" xfId="1" applyNumberFormat="1" applyFont="1" applyFill="1" applyBorder="1" applyAlignment="1">
      <alignment horizontal="center"/>
    </xf>
    <xf numFmtId="0" fontId="16" fillId="0" borderId="8" xfId="0" applyFont="1" applyBorder="1" applyAlignment="1">
      <alignment vertical="center"/>
    </xf>
    <xf numFmtId="167" fontId="16" fillId="0" borderId="8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" fillId="0" borderId="0" xfId="0" applyFont="1"/>
    <xf numFmtId="167" fontId="0" fillId="8" borderId="0" xfId="0" applyNumberFormat="1" applyFill="1" applyBorder="1" applyAlignment="1">
      <alignment horizontal="center"/>
    </xf>
    <xf numFmtId="167" fontId="0" fillId="10" borderId="0" xfId="0" applyNumberFormat="1" applyFill="1" applyBorder="1" applyAlignment="1">
      <alignment horizontal="center"/>
    </xf>
    <xf numFmtId="167" fontId="0" fillId="11" borderId="0" xfId="0" applyNumberFormat="1" applyFill="1" applyBorder="1" applyAlignment="1">
      <alignment horizontal="center"/>
    </xf>
    <xf numFmtId="0" fontId="19" fillId="0" borderId="32" xfId="0" applyFont="1" applyFill="1" applyBorder="1" applyAlignment="1"/>
    <xf numFmtId="0" fontId="19" fillId="0" borderId="33" xfId="0" applyFont="1" applyFill="1" applyBorder="1" applyAlignment="1"/>
    <xf numFmtId="0" fontId="18" fillId="0" borderId="33" xfId="0" applyFont="1" applyFill="1" applyBorder="1" applyAlignment="1"/>
    <xf numFmtId="0" fontId="18" fillId="0" borderId="34" xfId="0" applyFont="1" applyFill="1" applyBorder="1" applyAlignment="1"/>
    <xf numFmtId="0" fontId="18" fillId="0" borderId="35" xfId="0" applyFont="1" applyFill="1" applyBorder="1" applyAlignment="1"/>
    <xf numFmtId="0" fontId="18" fillId="0" borderId="36" xfId="0" applyFont="1" applyFill="1" applyBorder="1" applyAlignment="1"/>
    <xf numFmtId="167" fontId="2" fillId="10" borderId="35" xfId="0" applyNumberFormat="1" applyFont="1" applyFill="1" applyBorder="1" applyAlignment="1">
      <alignment horizontal="left"/>
    </xf>
    <xf numFmtId="167" fontId="2" fillId="8" borderId="35" xfId="0" applyNumberFormat="1" applyFont="1" applyFill="1" applyBorder="1" applyAlignment="1">
      <alignment horizontal="left"/>
    </xf>
    <xf numFmtId="167" fontId="2" fillId="2" borderId="35" xfId="0" applyNumberFormat="1" applyFont="1" applyFill="1" applyBorder="1" applyAlignment="1">
      <alignment horizontal="left"/>
    </xf>
    <xf numFmtId="0" fontId="18" fillId="0" borderId="38" xfId="0" quotePrefix="1" applyFont="1" applyFill="1" applyBorder="1" applyAlignment="1"/>
    <xf numFmtId="0" fontId="18" fillId="0" borderId="38" xfId="0" applyFont="1" applyFill="1" applyBorder="1" applyAlignment="1"/>
    <xf numFmtId="0" fontId="18" fillId="0" borderId="39" xfId="0" applyFont="1" applyFill="1" applyBorder="1" applyAlignment="1"/>
    <xf numFmtId="167" fontId="2" fillId="11" borderId="35" xfId="0" applyNumberFormat="1" applyFont="1" applyFill="1" applyBorder="1" applyAlignment="1">
      <alignment horizontal="left"/>
    </xf>
    <xf numFmtId="167" fontId="2" fillId="11" borderId="37" xfId="0" applyNumberFormat="1" applyFont="1" applyFill="1" applyBorder="1" applyAlignment="1">
      <alignment horizontal="left"/>
    </xf>
    <xf numFmtId="167" fontId="0" fillId="11" borderId="38" xfId="0" applyNumberFormat="1" applyFill="1" applyBorder="1" applyAlignment="1">
      <alignment horizontal="center"/>
    </xf>
    <xf numFmtId="0" fontId="0" fillId="0" borderId="0" xfId="0" applyFont="1"/>
    <xf numFmtId="167" fontId="21" fillId="0" borderId="35" xfId="0" applyNumberFormat="1" applyFont="1" applyFill="1" applyBorder="1" applyAlignment="1">
      <alignment horizontal="left"/>
    </xf>
    <xf numFmtId="167" fontId="25" fillId="0" borderId="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16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 textRotation="90"/>
    </xf>
    <xf numFmtId="0" fontId="5" fillId="5" borderId="3" xfId="0" applyFont="1" applyFill="1" applyBorder="1" applyAlignment="1">
      <alignment horizontal="center" vertical="center" textRotation="90"/>
    </xf>
    <xf numFmtId="0" fontId="5" fillId="5" borderId="4" xfId="0" applyFont="1" applyFill="1" applyBorder="1" applyAlignment="1">
      <alignment horizontal="center" vertical="center" textRotation="90"/>
    </xf>
    <xf numFmtId="0" fontId="21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rgb="FF000000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fill>
        <patternFill>
          <fgColor indexed="64"/>
          <bgColor theme="0" tint="-0.14999847407452621"/>
        </patternFill>
      </fill>
      <alignment horizont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 tint="-0.14999847407452621"/>
        </patternFill>
      </fill>
      <alignment horizont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;[Red]\-&quot;$&quot;#,##0.00"/>
      <fill>
        <patternFill>
          <fgColor indexed="64"/>
          <bgColor theme="0" tint="-0.14999847407452621"/>
        </patternFill>
      </fill>
      <alignment horizont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262626"/>
      </font>
      <fill>
        <patternFill patternType="solid">
          <bgColor rgb="FF262626"/>
        </patternFill>
      </fill>
    </dxf>
    <dxf>
      <font>
        <color rgb="FF262626"/>
      </font>
      <fill>
        <patternFill patternType="solid">
          <bgColor rgb="FF262626"/>
        </patternFill>
      </fill>
    </dxf>
    <dxf>
      <font>
        <color rgb="FF262626"/>
      </font>
      <fill>
        <patternFill patternType="solid">
          <bgColor rgb="FF262626"/>
        </patternFill>
      </fill>
    </dxf>
    <dxf>
      <font>
        <color rgb="FF262626"/>
      </font>
      <fill>
        <patternFill patternType="solid">
          <bgColor rgb="FF262626"/>
        </patternFill>
      </fill>
    </dxf>
    <dxf>
      <font>
        <color rgb="FF262626"/>
      </font>
      <fill>
        <patternFill patternType="solid">
          <bgColor rgb="FF262626"/>
        </patternFill>
      </fill>
    </dxf>
    <dxf>
      <font>
        <color rgb="FF262626"/>
      </font>
      <fill>
        <patternFill patternType="solid">
          <bgColor rgb="FF262626"/>
        </patternFill>
      </fill>
    </dxf>
    <dxf>
      <font>
        <color rgb="FF262626"/>
      </font>
      <fill>
        <patternFill patternType="solid">
          <bgColor rgb="FF26262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Variable_Expense_Input_Table" displayName="Variable_Expense_Input_Table" ref="A4:G3003" totalsRowShown="0" dataDxfId="21">
  <autoFilter ref="A4:G3003"/>
  <tableColumns count="7">
    <tableColumn id="1" name="Item (Transaction Detail)" dataDxfId="20"/>
    <tableColumn id="2" name="Amount" dataDxfId="19"/>
    <tableColumn id="3" name="Month" dataDxfId="18"/>
    <tableColumn id="4" name="Day" dataDxfId="17"/>
    <tableColumn id="5" name="Budget Category" dataDxfId="16"/>
    <tableColumn id="6" name="Budget Sub-Category" dataDxfId="15"/>
    <tableColumn id="7" name="Paid / Received By" dataDxfId="1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6" name="Variable_Expense_Subcat_Dropdowns" displayName="Variable_Expense_Subcat_Dropdowns" ref="B1:N12" totalsRowShown="0" headerRowDxfId="13" dataDxfId="12" tableBorderDxfId="11">
  <autoFilter ref="B1:N12"/>
  <tableColumns count="13">
    <tableColumn id="10" name="After-Tax Income" dataDxfId="10"/>
    <tableColumn id="1" name="Dining &amp; Entertainment"/>
    <tableColumn id="7" name="Debt Repayment"/>
    <tableColumn id="8" name="Gifts" dataDxfId="9"/>
    <tableColumn id="12" name="Groceries" dataDxfId="8"/>
    <tableColumn id="13" name="Housing Costs" dataDxfId="7"/>
    <tableColumn id="4" name="Household Spending" dataDxfId="6"/>
    <tableColumn id="2" name="Memberships" dataDxfId="5"/>
    <tableColumn id="5" name="Personal Vehicle" dataDxfId="4"/>
    <tableColumn id="3" name="Public Transit" dataDxfId="3"/>
    <tableColumn id="6" name="Telecommunications" dataDxfId="2"/>
    <tableColumn id="11" name="Trips" dataDxfId="1"/>
    <tableColumn id="9" name="Othe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d.peloza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showGridLines="0" workbookViewId="0">
      <selection activeCell="D32" sqref="D32"/>
    </sheetView>
  </sheetViews>
  <sheetFormatPr defaultRowHeight="14.4" x14ac:dyDescent="0.3"/>
  <cols>
    <col min="1" max="1" width="4.88671875" customWidth="1"/>
    <col min="2" max="2" width="18.88671875" customWidth="1"/>
  </cols>
  <sheetData>
    <row r="2" spans="1:11" x14ac:dyDescent="0.3">
      <c r="A2" s="76"/>
      <c r="B2" s="88" t="s">
        <v>0</v>
      </c>
      <c r="C2" s="87" t="s">
        <v>1</v>
      </c>
      <c r="D2" s="78"/>
      <c r="E2" s="78"/>
      <c r="F2" s="78"/>
      <c r="G2" s="78"/>
      <c r="H2" s="78"/>
      <c r="I2" s="78"/>
      <c r="J2" s="78"/>
      <c r="K2" s="79"/>
    </row>
    <row r="3" spans="1:11" x14ac:dyDescent="0.3">
      <c r="A3" s="76"/>
      <c r="B3" s="80" t="s">
        <v>2</v>
      </c>
      <c r="C3" s="76" t="s">
        <v>3</v>
      </c>
      <c r="D3" s="76"/>
      <c r="E3" s="76"/>
      <c r="F3" s="76"/>
      <c r="G3" s="76"/>
      <c r="H3" s="76"/>
      <c r="I3" s="76"/>
      <c r="J3" s="76"/>
      <c r="K3" s="81"/>
    </row>
    <row r="4" spans="1:11" x14ac:dyDescent="0.3">
      <c r="A4" s="76"/>
      <c r="B4" s="80" t="s">
        <v>4</v>
      </c>
      <c r="C4" s="85" t="s">
        <v>5</v>
      </c>
      <c r="D4" s="76"/>
      <c r="E4" s="76"/>
      <c r="F4" s="76"/>
      <c r="G4" s="76"/>
      <c r="H4" s="76"/>
      <c r="I4" s="76"/>
      <c r="J4" s="76"/>
      <c r="K4" s="81"/>
    </row>
    <row r="5" spans="1:11" x14ac:dyDescent="0.3">
      <c r="A5" s="76"/>
      <c r="B5" s="82" t="s">
        <v>6</v>
      </c>
      <c r="C5" s="83" t="s">
        <v>7</v>
      </c>
      <c r="D5" s="83"/>
      <c r="E5" s="83"/>
      <c r="F5" s="83"/>
      <c r="G5" s="83"/>
      <c r="H5" s="83"/>
      <c r="I5" s="83"/>
      <c r="J5" s="83"/>
      <c r="K5" s="84"/>
    </row>
    <row r="6" spans="1:11" ht="15" thickBot="1" x14ac:dyDescent="0.3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x14ac:dyDescent="0.3">
      <c r="A7" s="76"/>
      <c r="B7" s="104" t="s">
        <v>8</v>
      </c>
      <c r="C7" s="105"/>
      <c r="D7" s="106" t="s">
        <v>9</v>
      </c>
      <c r="E7" s="106" t="s">
        <v>9</v>
      </c>
      <c r="F7" s="106" t="s">
        <v>9</v>
      </c>
      <c r="G7" s="106" t="s">
        <v>9</v>
      </c>
      <c r="H7" s="106" t="s">
        <v>9</v>
      </c>
      <c r="I7" s="106" t="s">
        <v>9</v>
      </c>
      <c r="J7" s="106" t="s">
        <v>9</v>
      </c>
      <c r="K7" s="107" t="s">
        <v>9</v>
      </c>
    </row>
    <row r="8" spans="1:11" x14ac:dyDescent="0.3">
      <c r="A8" s="76"/>
      <c r="B8" s="108" t="s">
        <v>202</v>
      </c>
      <c r="C8" s="76"/>
      <c r="D8" s="77"/>
      <c r="E8" s="76"/>
      <c r="F8" s="76"/>
      <c r="G8" s="76"/>
      <c r="H8" s="76"/>
      <c r="I8" s="76"/>
      <c r="J8" s="76"/>
      <c r="K8" s="109" t="s">
        <v>9</v>
      </c>
    </row>
    <row r="9" spans="1:11" x14ac:dyDescent="0.3">
      <c r="A9" s="76"/>
      <c r="B9" s="110" t="s">
        <v>201</v>
      </c>
      <c r="C9" s="102" t="s">
        <v>9</v>
      </c>
      <c r="D9" s="89" t="s">
        <v>10</v>
      </c>
      <c r="E9" s="76" t="s">
        <v>203</v>
      </c>
      <c r="F9" s="76"/>
      <c r="G9" s="76"/>
      <c r="H9" s="76"/>
      <c r="I9" s="76"/>
      <c r="J9" s="76"/>
      <c r="K9" s="109"/>
    </row>
    <row r="10" spans="1:11" ht="6" customHeight="1" x14ac:dyDescent="0.3">
      <c r="A10" s="76"/>
      <c r="B10" s="108"/>
      <c r="C10" s="76"/>
      <c r="D10" s="77"/>
      <c r="E10" s="76"/>
      <c r="F10" s="76"/>
      <c r="G10" s="76"/>
      <c r="H10" s="76"/>
      <c r="I10" s="76"/>
      <c r="J10" s="76"/>
      <c r="K10" s="109"/>
    </row>
    <row r="11" spans="1:11" x14ac:dyDescent="0.3">
      <c r="A11" s="76"/>
      <c r="B11" s="108" t="s">
        <v>206</v>
      </c>
      <c r="C11" s="76"/>
      <c r="D11" s="77"/>
      <c r="E11" s="76"/>
      <c r="F11" s="76"/>
      <c r="G11" s="76"/>
      <c r="H11" s="76"/>
      <c r="I11" s="76"/>
      <c r="J11" s="76"/>
      <c r="K11" s="109"/>
    </row>
    <row r="12" spans="1:11" x14ac:dyDescent="0.3">
      <c r="A12" s="76"/>
      <c r="B12" s="111" t="s">
        <v>204</v>
      </c>
      <c r="C12" s="101" t="s">
        <v>9</v>
      </c>
      <c r="D12" s="89" t="s">
        <v>10</v>
      </c>
      <c r="E12" s="76" t="s">
        <v>205</v>
      </c>
      <c r="F12" s="76"/>
      <c r="G12" s="76"/>
      <c r="H12" s="76"/>
      <c r="I12" s="76"/>
      <c r="J12" s="76"/>
      <c r="K12" s="109"/>
    </row>
    <row r="13" spans="1:11" ht="6" customHeight="1" x14ac:dyDescent="0.3">
      <c r="A13" s="76"/>
      <c r="B13" s="108"/>
      <c r="C13" s="76"/>
      <c r="D13" s="77"/>
      <c r="E13" s="76"/>
      <c r="F13" s="76"/>
      <c r="G13" s="76"/>
      <c r="H13" s="76"/>
      <c r="I13" s="76"/>
      <c r="J13" s="76"/>
      <c r="K13" s="109"/>
    </row>
    <row r="14" spans="1:11" x14ac:dyDescent="0.3">
      <c r="A14" s="76"/>
      <c r="B14" s="112" t="s">
        <v>209</v>
      </c>
      <c r="C14" s="86"/>
      <c r="D14" s="89" t="s">
        <v>10</v>
      </c>
      <c r="E14" s="90" t="s">
        <v>11</v>
      </c>
      <c r="F14" s="76"/>
      <c r="G14" s="76"/>
      <c r="H14" s="76"/>
      <c r="I14" s="76"/>
      <c r="J14" s="76"/>
      <c r="K14" s="109"/>
    </row>
    <row r="15" spans="1:11" x14ac:dyDescent="0.3">
      <c r="A15" s="76"/>
      <c r="B15" s="120" t="s">
        <v>219</v>
      </c>
      <c r="C15" s="121"/>
      <c r="D15" s="89" t="s">
        <v>10</v>
      </c>
      <c r="E15" s="90" t="s">
        <v>215</v>
      </c>
      <c r="F15" s="76"/>
      <c r="G15" s="76"/>
      <c r="H15" s="76"/>
      <c r="I15" s="76"/>
      <c r="J15" s="76"/>
      <c r="K15" s="109"/>
    </row>
    <row r="16" spans="1:11" ht="6" customHeight="1" x14ac:dyDescent="0.3">
      <c r="A16" s="76"/>
      <c r="B16" s="108"/>
      <c r="C16" s="76"/>
      <c r="D16" s="77"/>
      <c r="E16" s="76"/>
      <c r="F16" s="76"/>
      <c r="G16" s="76"/>
      <c r="H16" s="76"/>
      <c r="I16" s="76"/>
      <c r="J16" s="76"/>
      <c r="K16" s="109"/>
    </row>
    <row r="17" spans="1:11" x14ac:dyDescent="0.3">
      <c r="A17" s="76"/>
      <c r="B17" s="108" t="s">
        <v>12</v>
      </c>
      <c r="C17" s="76"/>
      <c r="D17" s="77"/>
      <c r="E17" s="76"/>
      <c r="F17" s="76"/>
      <c r="G17" s="76"/>
      <c r="H17" s="76"/>
      <c r="I17" s="76"/>
      <c r="J17" s="76"/>
      <c r="K17" s="109"/>
    </row>
    <row r="18" spans="1:11" x14ac:dyDescent="0.3">
      <c r="A18" s="76"/>
      <c r="B18" s="116" t="s">
        <v>207</v>
      </c>
      <c r="C18" s="103"/>
      <c r="D18" s="89"/>
      <c r="E18" s="76"/>
      <c r="F18" s="76"/>
      <c r="G18" s="76"/>
      <c r="H18" s="76"/>
      <c r="I18" s="76"/>
      <c r="J18" s="76"/>
      <c r="K18" s="109"/>
    </row>
    <row r="19" spans="1:11" ht="15" thickBot="1" x14ac:dyDescent="0.35">
      <c r="A19" s="76"/>
      <c r="B19" s="117" t="s">
        <v>208</v>
      </c>
      <c r="C19" s="118"/>
      <c r="D19" s="113"/>
      <c r="E19" s="114"/>
      <c r="F19" s="114"/>
      <c r="G19" s="114"/>
      <c r="H19" s="114"/>
      <c r="I19" s="114"/>
      <c r="J19" s="114"/>
      <c r="K19" s="115" t="s">
        <v>9</v>
      </c>
    </row>
  </sheetData>
  <hyperlinks>
    <hyperlink ref="C4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O25" sqref="O25"/>
    </sheetView>
  </sheetViews>
  <sheetFormatPr defaultColWidth="9.109375" defaultRowHeight="14.4" x14ac:dyDescent="0.3"/>
  <cols>
    <col min="1" max="16384" width="9.109375" style="75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7"/>
  <sheetViews>
    <sheetView showGridLines="0" workbookViewId="0">
      <selection activeCell="H25" sqref="H25"/>
    </sheetView>
  </sheetViews>
  <sheetFormatPr defaultRowHeight="15" customHeight="1" x14ac:dyDescent="0.3"/>
  <cols>
    <col min="1" max="1" width="28.33203125" customWidth="1"/>
    <col min="2" max="4" width="12.6640625" customWidth="1"/>
    <col min="5" max="5" width="3.44140625" customWidth="1"/>
    <col min="6" max="6" width="0.6640625" customWidth="1"/>
    <col min="7" max="7" width="3.44140625" customWidth="1"/>
    <col min="8" max="9" width="12.6640625" customWidth="1"/>
  </cols>
  <sheetData>
    <row r="1" spans="1:9" s="26" customFormat="1" ht="15.6" x14ac:dyDescent="0.3">
      <c r="B1" s="129" t="s">
        <v>13</v>
      </c>
      <c r="C1" s="129"/>
      <c r="D1" s="129"/>
      <c r="E1" s="130" t="s">
        <v>14</v>
      </c>
      <c r="F1" s="130"/>
      <c r="G1" s="130"/>
      <c r="H1" s="63" t="s">
        <v>15</v>
      </c>
      <c r="I1" s="62" t="s">
        <v>16</v>
      </c>
    </row>
    <row r="2" spans="1:9" ht="6" customHeight="1" x14ac:dyDescent="0.3">
      <c r="B2" s="48"/>
      <c r="C2" s="48"/>
      <c r="D2" s="48"/>
      <c r="E2" s="48"/>
      <c r="F2" s="48"/>
      <c r="G2" s="48"/>
    </row>
    <row r="3" spans="1:9" ht="33.75" customHeight="1" x14ac:dyDescent="0.3">
      <c r="B3" s="47" t="str">
        <f>'Budget Inputs'!B5</f>
        <v>Your Name</v>
      </c>
      <c r="C3" s="47">
        <f>'Budget Inputs'!B6</f>
        <v>0</v>
      </c>
      <c r="D3" s="47" t="s">
        <v>17</v>
      </c>
      <c r="E3" s="47"/>
      <c r="F3" s="55"/>
      <c r="G3" s="47"/>
      <c r="H3" s="47" t="s">
        <v>17</v>
      </c>
      <c r="I3" s="59" t="s">
        <v>18</v>
      </c>
    </row>
    <row r="4" spans="1:9" ht="14.4" x14ac:dyDescent="0.3">
      <c r="A4" s="49"/>
      <c r="B4" s="50"/>
      <c r="C4" s="50"/>
      <c r="D4" s="50"/>
      <c r="E4" s="50"/>
      <c r="F4" s="56"/>
      <c r="G4" s="50"/>
      <c r="H4" s="50"/>
      <c r="I4" s="60"/>
    </row>
    <row r="5" spans="1:9" ht="6" customHeight="1" x14ac:dyDescent="0.3">
      <c r="B5" s="47"/>
      <c r="C5" s="47"/>
      <c r="D5" s="47"/>
      <c r="E5" s="47"/>
      <c r="F5" s="55"/>
      <c r="G5" s="47"/>
      <c r="H5" s="47"/>
      <c r="I5" s="59"/>
    </row>
    <row r="6" spans="1:9" ht="14.4" x14ac:dyDescent="0.3">
      <c r="A6" t="s">
        <v>19</v>
      </c>
      <c r="B6" s="10">
        <f>SUMIFS('Actual Inputs'!$B:$B,'Actual Inputs'!$G:$G,B$3,'Actual Inputs'!$E:$E,$A6)</f>
        <v>0</v>
      </c>
      <c r="C6" s="10">
        <f>SUMIFS('Actual Inputs'!$B:$B,'Actual Inputs'!$G:$G,C$3,'Actual Inputs'!$E:$E,$A6)</f>
        <v>0</v>
      </c>
      <c r="D6" s="10">
        <f>B6+C6</f>
        <v>0</v>
      </c>
      <c r="E6" s="10"/>
      <c r="F6" s="57"/>
      <c r="G6" s="10"/>
      <c r="H6" s="10">
        <f ca="1">IFERROR(SUM(OFFSET('Budget Inputs'!X6,0,0,1,'Monthly Summary'!$P$38)),0)</f>
        <v>0</v>
      </c>
      <c r="I6" s="61">
        <f ca="1">IFERROR(D6-H6,0)</f>
        <v>0</v>
      </c>
    </row>
    <row r="7" spans="1:9" ht="14.4" x14ac:dyDescent="0.3">
      <c r="A7" t="s">
        <v>20</v>
      </c>
      <c r="B7" s="10">
        <f>SUMIFS('Actual Inputs'!$B:$B,'Actual Inputs'!$G:$G,B$3,'Actual Inputs'!$K:$K,"Fixed")</f>
        <v>0</v>
      </c>
      <c r="C7" s="10">
        <f>SUMIFS('Actual Inputs'!$B:$B,'Actual Inputs'!$G:$G,C$3,'Actual Inputs'!$K:$K,"Fixed")</f>
        <v>0</v>
      </c>
      <c r="D7" s="10">
        <f>B7+C7</f>
        <v>0</v>
      </c>
      <c r="E7" s="10"/>
      <c r="F7" s="57"/>
      <c r="G7" s="10"/>
      <c r="H7" s="10">
        <f ca="1">IFERROR(SUM(OFFSET('Budget Inputs'!X21,0,0,20,'Monthly Summary'!$P$38)),0)</f>
        <v>0</v>
      </c>
      <c r="I7" s="61">
        <f t="shared" ref="I7:I8" ca="1" si="0">IFERROR(D7-H7,0)</f>
        <v>0</v>
      </c>
    </row>
    <row r="8" spans="1:9" ht="14.4" x14ac:dyDescent="0.3">
      <c r="A8" s="64" t="s">
        <v>21</v>
      </c>
      <c r="B8" s="68">
        <f>SUMIFS('Actual Inputs'!$B:$B,'Actual Inputs'!$G:$G,B$3,'Actual Inputs'!$K:$K,"Variable")</f>
        <v>0</v>
      </c>
      <c r="C8" s="68">
        <f>SUMIFS('Actual Inputs'!$B:$B,'Actual Inputs'!$G:$G,C$3,'Actual Inputs'!$K:$K,"Variable")</f>
        <v>0</v>
      </c>
      <c r="D8" s="68">
        <f>B8+C8</f>
        <v>0</v>
      </c>
      <c r="E8" s="68"/>
      <c r="F8" s="69"/>
      <c r="G8" s="68"/>
      <c r="H8" s="68">
        <f ca="1">IFERROR(SUM(OFFSET('Budget Inputs'!X47,0,0,13,'Monthly Summary'!$P$38)),0)</f>
        <v>0</v>
      </c>
      <c r="I8" s="70">
        <f t="shared" ca="1" si="0"/>
        <v>0</v>
      </c>
    </row>
    <row r="9" spans="1:9" s="65" customFormat="1" ht="18" x14ac:dyDescent="0.35">
      <c r="A9" s="72" t="s">
        <v>22</v>
      </c>
      <c r="B9" s="73">
        <f>B6-B7-B8</f>
        <v>0</v>
      </c>
      <c r="C9" s="73">
        <f>C6-C7-C8</f>
        <v>0</v>
      </c>
      <c r="D9" s="73">
        <f>B9+C9</f>
        <v>0</v>
      </c>
      <c r="E9" s="73"/>
      <c r="F9" s="74"/>
      <c r="G9" s="73"/>
      <c r="H9" s="73">
        <f ca="1">H6-H7-H8</f>
        <v>0</v>
      </c>
      <c r="I9" s="73">
        <f ca="1">I6-I7-I8</f>
        <v>0</v>
      </c>
    </row>
    <row r="10" spans="1:9" ht="6" customHeight="1" x14ac:dyDescent="0.3">
      <c r="B10" s="10"/>
      <c r="C10" s="10"/>
      <c r="D10" s="10"/>
      <c r="E10" s="10"/>
      <c r="F10" s="57"/>
      <c r="G10" s="10"/>
      <c r="H10" s="10"/>
      <c r="I10" s="61"/>
    </row>
    <row r="11" spans="1:9" ht="15.6" x14ac:dyDescent="0.3">
      <c r="A11" s="27" t="s">
        <v>23</v>
      </c>
      <c r="F11" s="58"/>
      <c r="I11" s="1"/>
    </row>
    <row r="12" spans="1:9" ht="14.4" x14ac:dyDescent="0.3">
      <c r="A12" s="51" t="s">
        <v>24</v>
      </c>
      <c r="B12" s="10">
        <f>SUMIFS('Actual Inputs'!$B:$B,'Actual Inputs'!$G:$G,B$3,'Actual Inputs'!$E:$E,$A12)</f>
        <v>0</v>
      </c>
      <c r="C12" s="10">
        <f>SUMIFS('Actual Inputs'!$B:$B,'Actual Inputs'!$G:$G,C$3,'Actual Inputs'!$E:$E,$A12)</f>
        <v>0</v>
      </c>
      <c r="D12" s="10">
        <f>B12+C12</f>
        <v>0</v>
      </c>
      <c r="E12" s="10"/>
      <c r="F12" s="57"/>
      <c r="G12" s="10"/>
      <c r="H12" s="10">
        <f ca="1">IFERROR(SUM(OFFSET('Budget Inputs'!X47,0,0,1,'Monthly Summary'!$P$38)),0)</f>
        <v>0</v>
      </c>
      <c r="I12" s="61">
        <f t="shared" ref="I12:I25" ca="1" si="1">IFERROR(D12-H12,0)</f>
        <v>0</v>
      </c>
    </row>
    <row r="13" spans="1:9" ht="14.4" x14ac:dyDescent="0.3">
      <c r="A13" s="51" t="s">
        <v>210</v>
      </c>
      <c r="B13" s="10">
        <f>SUMIFS('Actual Inputs'!$B:$B,'Actual Inputs'!$G:$G,B$3,'Actual Inputs'!$E:$E,$A13)</f>
        <v>0</v>
      </c>
      <c r="C13" s="10">
        <f>SUMIFS('Actual Inputs'!$B:$B,'Actual Inputs'!$G:$G,C$3,'Actual Inputs'!$E:$E,$A13)</f>
        <v>0</v>
      </c>
      <c r="D13" s="10">
        <f>B13+C13</f>
        <v>0</v>
      </c>
      <c r="E13" s="10"/>
      <c r="F13" s="57"/>
      <c r="G13" s="10"/>
      <c r="H13" s="10">
        <f ca="1">IFERROR(SUM(OFFSET('Budget Inputs'!X21,0,0,1,'Monthly Summary'!$P$38)),0)</f>
        <v>0</v>
      </c>
      <c r="I13" s="61">
        <f ca="1">IFERROR(D13-H13,0)</f>
        <v>0</v>
      </c>
    </row>
    <row r="14" spans="1:9" ht="14.4" x14ac:dyDescent="0.3">
      <c r="A14" s="51" t="s">
        <v>25</v>
      </c>
      <c r="B14" s="10">
        <f>SUMIFS('Actual Inputs'!$B:$B,'Actual Inputs'!$G:$G,B$3,'Actual Inputs'!$E:$E,$A14)</f>
        <v>0</v>
      </c>
      <c r="C14" s="10">
        <f>SUMIFS('Actual Inputs'!$B:$B,'Actual Inputs'!$G:$G,C$3,'Actual Inputs'!$E:$E,$A14)</f>
        <v>0</v>
      </c>
      <c r="D14" s="10">
        <f t="shared" ref="D14:D25" si="2">B14+C14</f>
        <v>0</v>
      </c>
      <c r="E14" s="10"/>
      <c r="F14" s="57"/>
      <c r="G14" s="10"/>
      <c r="H14" s="10">
        <f ca="1">IFERROR(SUM(OFFSET('Budget Inputs'!X54,0,0,3,'Monthly Summary'!$P$38)),0)</f>
        <v>0</v>
      </c>
      <c r="I14" s="61">
        <f t="shared" ca="1" si="1"/>
        <v>0</v>
      </c>
    </row>
    <row r="15" spans="1:9" ht="14.4" x14ac:dyDescent="0.3">
      <c r="A15" s="51" t="s">
        <v>26</v>
      </c>
      <c r="B15" s="10">
        <f>SUMIFS('Actual Inputs'!$B:$B,'Actual Inputs'!$G:$G,B$3,'Actual Inputs'!$E:$E,$A15)</f>
        <v>0</v>
      </c>
      <c r="C15" s="10">
        <f>SUMIFS('Actual Inputs'!$B:$B,'Actual Inputs'!$G:$G,C$3,'Actual Inputs'!$E:$E,$A15)</f>
        <v>0</v>
      </c>
      <c r="D15" s="10">
        <f t="shared" si="2"/>
        <v>0</v>
      </c>
      <c r="E15" s="10"/>
      <c r="F15" s="57"/>
      <c r="G15" s="10"/>
      <c r="H15" s="10">
        <f ca="1">IFERROR(SUM(OFFSET('Budget Inputs'!X48,0,0,1,'Monthly Summary'!$P$38)),0)</f>
        <v>0</v>
      </c>
      <c r="I15" s="61">
        <f t="shared" ca="1" si="1"/>
        <v>0</v>
      </c>
    </row>
    <row r="16" spans="1:9" ht="14.4" x14ac:dyDescent="0.3">
      <c r="A16" s="51" t="s">
        <v>27</v>
      </c>
      <c r="B16" s="10">
        <f>SUMIFS('Actual Inputs'!$B:$B,'Actual Inputs'!$G:$G,B$3,'Actual Inputs'!$E:$E,$A16)</f>
        <v>0</v>
      </c>
      <c r="C16" s="10">
        <f>SUMIFS('Actual Inputs'!$B:$B,'Actual Inputs'!$G:$G,C$3,'Actual Inputs'!$E:$E,$A16)</f>
        <v>0</v>
      </c>
      <c r="D16" s="10">
        <f t="shared" si="2"/>
        <v>0</v>
      </c>
      <c r="E16" s="10"/>
      <c r="F16" s="57"/>
      <c r="G16" s="10"/>
      <c r="H16" s="10">
        <f ca="1">IFERROR(SUM(OFFSET('Budget Inputs'!X49,0,0,1,'Monthly Summary'!$P$38)),0)</f>
        <v>0</v>
      </c>
      <c r="I16" s="61">
        <f t="shared" ca="1" si="1"/>
        <v>0</v>
      </c>
    </row>
    <row r="17" spans="1:9" ht="14.4" x14ac:dyDescent="0.3">
      <c r="A17" s="51" t="s">
        <v>28</v>
      </c>
      <c r="B17" s="10">
        <f>SUMIFS('Actual Inputs'!$B:$B,'Actual Inputs'!$G:$G,B$3,'Actual Inputs'!$L:$L,$A17)</f>
        <v>0</v>
      </c>
      <c r="C17" s="10">
        <f>SUMIFS('Actual Inputs'!$B:$B,'Actual Inputs'!$G:$G,C$3,'Actual Inputs'!$L:$L,$A17)</f>
        <v>0</v>
      </c>
      <c r="D17" s="10">
        <f t="shared" si="2"/>
        <v>0</v>
      </c>
      <c r="E17" s="10"/>
      <c r="F17" s="57"/>
      <c r="G17" s="10"/>
      <c r="H17" s="10">
        <f ca="1">IFERROR(SUM(OFFSET('Budget Inputs'!X22,0,0,4,'Monthly Summary'!$P$38)),0)</f>
        <v>0</v>
      </c>
      <c r="I17" s="61">
        <f t="shared" ca="1" si="1"/>
        <v>0</v>
      </c>
    </row>
    <row r="18" spans="1:9" ht="14.4" x14ac:dyDescent="0.3">
      <c r="A18" s="51" t="s">
        <v>29</v>
      </c>
      <c r="B18" s="10">
        <f>SUMIFS('Actual Inputs'!$B:$B,'Actual Inputs'!$G:$G,B$3,'Actual Inputs'!$L:$L,$A18)</f>
        <v>0</v>
      </c>
      <c r="C18" s="10">
        <f>SUMIFS('Actual Inputs'!$B:$B,'Actual Inputs'!$G:$G,C$3,'Actual Inputs'!$L:$L,$A18)</f>
        <v>0</v>
      </c>
      <c r="D18" s="10">
        <f t="shared" si="2"/>
        <v>0</v>
      </c>
      <c r="E18" s="10"/>
      <c r="F18" s="57"/>
      <c r="G18" s="10"/>
      <c r="H18" s="10">
        <f ca="1">IFERROR(SUM(OFFSET('Budget Inputs'!X50,0,0,1,'Monthly Summary'!$P$38)),0)</f>
        <v>0</v>
      </c>
      <c r="I18" s="61">
        <f t="shared" ca="1" si="1"/>
        <v>0</v>
      </c>
    </row>
    <row r="19" spans="1:9" ht="14.4" x14ac:dyDescent="0.3">
      <c r="A19" s="51" t="s">
        <v>30</v>
      </c>
      <c r="B19" s="10">
        <f>SUMIFS('Actual Inputs'!$B:$B,'Actual Inputs'!$G:$G,B$3,'Actual Inputs'!$E:$E,$A19)</f>
        <v>0</v>
      </c>
      <c r="C19" s="10">
        <f>SUMIFS('Actual Inputs'!$B:$B,'Actual Inputs'!$G:$G,C$3,'Actual Inputs'!$E:$E,$A19)</f>
        <v>0</v>
      </c>
      <c r="D19" s="10">
        <f t="shared" si="2"/>
        <v>0</v>
      </c>
      <c r="E19" s="10"/>
      <c r="F19" s="57"/>
      <c r="G19" s="10"/>
      <c r="H19" s="10">
        <f ca="1">IFERROR(SUM(OFFSET('Budget Inputs'!X31,0,0,10,'Monthly Summary'!$P$38)),0)</f>
        <v>0</v>
      </c>
      <c r="I19" s="61">
        <f t="shared" ca="1" si="1"/>
        <v>0</v>
      </c>
    </row>
    <row r="20" spans="1:9" ht="14.4" x14ac:dyDescent="0.3">
      <c r="A20" s="51" t="s">
        <v>31</v>
      </c>
      <c r="B20" s="10">
        <f>SUMIFS('Actual Inputs'!$B:$B,'Actual Inputs'!$G:$G,B$3,'Actual Inputs'!$E:$E,$A20)</f>
        <v>0</v>
      </c>
      <c r="C20" s="10">
        <f>SUMIFS('Actual Inputs'!$B:$B,'Actual Inputs'!$G:$G,C$3,'Actual Inputs'!$E:$E,$A20)</f>
        <v>0</v>
      </c>
      <c r="D20" s="10">
        <f t="shared" si="2"/>
        <v>0</v>
      </c>
      <c r="E20" s="10"/>
      <c r="F20" s="57"/>
      <c r="G20" s="10"/>
      <c r="H20" s="10">
        <f ca="1">IFERROR(SUM(OFFSET('Budget Inputs'!X51,0,0,1,'Monthly Summary'!$P$38)),0)</f>
        <v>0</v>
      </c>
      <c r="I20" s="61">
        <f t="shared" ca="1" si="1"/>
        <v>0</v>
      </c>
    </row>
    <row r="21" spans="1:9" ht="14.4" x14ac:dyDescent="0.3">
      <c r="A21" s="51" t="s">
        <v>32</v>
      </c>
      <c r="B21" s="10">
        <f>SUMIFS('Actual Inputs'!$B:$B,'Actual Inputs'!$G:$G,B$3,'Actual Inputs'!$L:$L,$A21)</f>
        <v>0</v>
      </c>
      <c r="C21" s="10">
        <f>SUMIFS('Actual Inputs'!$B:$B,'Actual Inputs'!$G:$G,C$3,'Actual Inputs'!$L:$L,$A21)</f>
        <v>0</v>
      </c>
      <c r="D21" s="10">
        <f t="shared" si="2"/>
        <v>0</v>
      </c>
      <c r="E21" s="10"/>
      <c r="F21" s="57"/>
      <c r="G21" s="10"/>
      <c r="H21" s="10">
        <f ca="1">IFERROR(SUM(OFFSET('Budget Inputs'!X26,0,0,2,'Monthly Summary'!$P$38)),0)</f>
        <v>0</v>
      </c>
      <c r="I21" s="61">
        <f t="shared" ca="1" si="1"/>
        <v>0</v>
      </c>
    </row>
    <row r="22" spans="1:9" ht="14.4" x14ac:dyDescent="0.3">
      <c r="A22" s="51" t="s">
        <v>33</v>
      </c>
      <c r="B22" s="10">
        <f>SUMIFS('Actual Inputs'!$B:$B,'Actual Inputs'!$G:$G,B$3,'Actual Inputs'!$L:$L,$A22)</f>
        <v>0</v>
      </c>
      <c r="C22" s="10">
        <f>SUMIFS('Actual Inputs'!$B:$B,'Actual Inputs'!$G:$G,C$3,'Actual Inputs'!$L:$L,$A22)</f>
        <v>0</v>
      </c>
      <c r="D22" s="10">
        <f t="shared" si="2"/>
        <v>0</v>
      </c>
      <c r="E22" s="10"/>
      <c r="F22" s="57"/>
      <c r="G22" s="10"/>
      <c r="H22" s="10">
        <f ca="1">IFERROR(SUM(OFFSET('Budget Inputs'!X52,0,0,1,'Monthly Summary'!$P$38)),0)</f>
        <v>0</v>
      </c>
      <c r="I22" s="61">
        <f t="shared" ca="1" si="1"/>
        <v>0</v>
      </c>
    </row>
    <row r="23" spans="1:9" ht="14.4" x14ac:dyDescent="0.3">
      <c r="A23" s="51" t="s">
        <v>34</v>
      </c>
      <c r="B23" s="10">
        <f>SUMIFS('Actual Inputs'!$B:$B,'Actual Inputs'!$G:$G,B$3,'Actual Inputs'!$E:$E,$A23)</f>
        <v>0</v>
      </c>
      <c r="C23" s="10">
        <f>SUMIFS('Actual Inputs'!$B:$B,'Actual Inputs'!$G:$G,C$3,'Actual Inputs'!$E:$E,$A23)</f>
        <v>0</v>
      </c>
      <c r="D23" s="10">
        <f t="shared" si="2"/>
        <v>0</v>
      </c>
      <c r="E23" s="10"/>
      <c r="F23" s="57"/>
      <c r="G23" s="10"/>
      <c r="H23" s="10">
        <f ca="1">IFERROR(SUM(OFFSET('Budget Inputs'!X53,0,0,1,'Monthly Summary'!$P$38)),0)</f>
        <v>0</v>
      </c>
      <c r="I23" s="61">
        <f t="shared" ca="1" si="1"/>
        <v>0</v>
      </c>
    </row>
    <row r="24" spans="1:9" ht="14.4" x14ac:dyDescent="0.3">
      <c r="A24" s="51" t="s">
        <v>35</v>
      </c>
      <c r="B24" s="10">
        <f>SUMIFS('Actual Inputs'!$B:$B,'Actual Inputs'!$G:$G,B$3,'Actual Inputs'!$E:$E,$A24)</f>
        <v>0</v>
      </c>
      <c r="C24" s="10">
        <f>SUMIFS('Actual Inputs'!$B:$B,'Actual Inputs'!$G:$G,C$3,'Actual Inputs'!$E:$E,$A24)</f>
        <v>0</v>
      </c>
      <c r="D24" s="10">
        <f t="shared" si="2"/>
        <v>0</v>
      </c>
      <c r="E24" s="10"/>
      <c r="F24" s="57"/>
      <c r="G24" s="10"/>
      <c r="H24" s="10">
        <f ca="1">IFERROR(SUM(OFFSET('Budget Inputs'!X28,0,0,3,'Monthly Summary'!$P$38)),0)</f>
        <v>0</v>
      </c>
      <c r="I24" s="61">
        <f t="shared" ca="1" si="1"/>
        <v>0</v>
      </c>
    </row>
    <row r="25" spans="1:9" ht="14.4" x14ac:dyDescent="0.3">
      <c r="A25" s="51" t="s">
        <v>36</v>
      </c>
      <c r="B25" s="10">
        <f>SUMIFS('Actual Inputs'!$B:$B,'Actual Inputs'!$G:$G,B$3,'Actual Inputs'!$E:$E,$A25)</f>
        <v>0</v>
      </c>
      <c r="C25" s="10">
        <f>SUMIFS('Actual Inputs'!$B:$B,'Actual Inputs'!$G:$G,C$3,'Actual Inputs'!$E:$E,$A25)</f>
        <v>0</v>
      </c>
      <c r="D25" s="10">
        <f t="shared" si="2"/>
        <v>0</v>
      </c>
      <c r="E25" s="10"/>
      <c r="F25" s="57"/>
      <c r="G25" s="10"/>
      <c r="H25" s="10">
        <f ca="1">IFERROR(SUM(OFFSET('Budget Inputs'!X57,0,0,3,'Monthly Summary'!$P$38)),0)</f>
        <v>0</v>
      </c>
      <c r="I25" s="61">
        <f t="shared" ca="1" si="1"/>
        <v>0</v>
      </c>
    </row>
    <row r="26" spans="1:9" ht="6" customHeight="1" x14ac:dyDescent="0.3">
      <c r="A26" s="64"/>
      <c r="B26" s="64"/>
      <c r="C26" s="64"/>
      <c r="D26" s="64"/>
      <c r="E26" s="64"/>
      <c r="F26" s="64"/>
      <c r="G26" s="64"/>
      <c r="H26" s="64"/>
      <c r="I26" s="64"/>
    </row>
    <row r="27" spans="1:9" ht="6" customHeight="1" x14ac:dyDescent="0.3"/>
  </sheetData>
  <mergeCells count="2">
    <mergeCell ref="B1:D1"/>
    <mergeCell ref="E1:G1"/>
  </mergeCells>
  <conditionalFormatting sqref="I6:I8">
    <cfRule type="cellIs" dxfId="49" priority="8" operator="lessThan">
      <formula>0</formula>
    </cfRule>
    <cfRule type="cellIs" dxfId="48" priority="9" operator="greaterThan">
      <formula>0</formula>
    </cfRule>
  </conditionalFormatting>
  <conditionalFormatting sqref="I11">
    <cfRule type="cellIs" dxfId="47" priority="6" operator="lessThan">
      <formula>0</formula>
    </cfRule>
    <cfRule type="cellIs" dxfId="46" priority="7" operator="greaterThan">
      <formula>0</formula>
    </cfRule>
  </conditionalFormatting>
  <conditionalFormatting sqref="C3:C25">
    <cfRule type="expression" dxfId="45" priority="5">
      <formula>$C$3=0</formula>
    </cfRule>
  </conditionalFormatting>
  <conditionalFormatting sqref="I12:I25">
    <cfRule type="cellIs" dxfId="44" priority="1" operator="lessThan">
      <formula>0</formula>
    </cfRule>
    <cfRule type="cellIs" dxfId="43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89"/>
  <sheetViews>
    <sheetView showGridLines="0" workbookViewId="0">
      <pane xSplit="2" ySplit="14" topLeftCell="C15" activePane="bottomRight" state="frozen"/>
      <selection activeCell="H6" sqref="H6"/>
      <selection pane="topRight" activeCell="H6" sqref="H6"/>
      <selection pane="bottomLeft" activeCell="H6" sqref="H6"/>
      <selection pane="bottomRight" activeCell="B33" sqref="B33"/>
    </sheetView>
  </sheetViews>
  <sheetFormatPr defaultRowHeight="14.4" outlineLevelRow="1" outlineLevelCol="1" x14ac:dyDescent="0.3"/>
  <cols>
    <col min="2" max="2" width="36.6640625" customWidth="1"/>
    <col min="3" max="14" width="10.88671875" customWidth="1"/>
    <col min="16" max="27" width="8.6640625" hidden="1" customWidth="1" outlineLevel="1"/>
    <col min="28" max="28" width="9.109375" collapsed="1"/>
  </cols>
  <sheetData>
    <row r="1" spans="1:15" hidden="1" outlineLevel="1" x14ac:dyDescent="0.3">
      <c r="B1" t="s">
        <v>37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</row>
    <row r="2" spans="1:15" hidden="1" outlineLevel="1" x14ac:dyDescent="0.3">
      <c r="B2" t="s">
        <v>38</v>
      </c>
      <c r="C2" s="4">
        <f t="shared" ref="C2:N2" si="0">MONTH(C14)</f>
        <v>1</v>
      </c>
      <c r="D2" s="4">
        <f t="shared" si="0"/>
        <v>2</v>
      </c>
      <c r="E2" s="4">
        <f>MONTH(E14)</f>
        <v>3</v>
      </c>
      <c r="F2" s="4">
        <f t="shared" si="0"/>
        <v>4</v>
      </c>
      <c r="G2" s="4">
        <f t="shared" si="0"/>
        <v>5</v>
      </c>
      <c r="H2" s="4">
        <f t="shared" si="0"/>
        <v>6</v>
      </c>
      <c r="I2" s="4">
        <f t="shared" si="0"/>
        <v>7</v>
      </c>
      <c r="J2" s="4">
        <f t="shared" si="0"/>
        <v>8</v>
      </c>
      <c r="K2" s="4">
        <f t="shared" si="0"/>
        <v>9</v>
      </c>
      <c r="L2" s="4">
        <f t="shared" si="0"/>
        <v>10</v>
      </c>
      <c r="M2" s="4">
        <f t="shared" si="0"/>
        <v>11</v>
      </c>
      <c r="N2" s="4">
        <f t="shared" si="0"/>
        <v>12</v>
      </c>
    </row>
    <row r="3" spans="1:15" hidden="1" outlineLevel="1" x14ac:dyDescent="0.3">
      <c r="C3" s="4" t="str">
        <f>INDEX('Helper - Drop-downs'!$A$13:$A$24,MATCH(C2,'Helper - Drop-downs'!$B$13:$B$24,0),1)</f>
        <v>Jan</v>
      </c>
      <c r="D3" s="4" t="str">
        <f>INDEX('Helper - Drop-downs'!$A$13:$A$24,MATCH(D2,'Helper - Drop-downs'!$B$13:$B$24,0),1)</f>
        <v>Feb</v>
      </c>
      <c r="E3" s="4" t="str">
        <f>INDEX('Helper - Drop-downs'!$A$13:$A$24,MATCH(E2,'Helper - Drop-downs'!$B$13:$B$24,0),1)</f>
        <v>Mar</v>
      </c>
      <c r="F3" s="4" t="str">
        <f>INDEX('Helper - Drop-downs'!$A$13:$A$24,MATCH(F2,'Helper - Drop-downs'!$B$13:$B$24,0),1)</f>
        <v>Apr</v>
      </c>
      <c r="G3" s="4" t="str">
        <f>INDEX('Helper - Drop-downs'!$A$13:$A$24,MATCH(G2,'Helper - Drop-downs'!$B$13:$B$24,0),1)</f>
        <v>May</v>
      </c>
      <c r="H3" s="4" t="str">
        <f>INDEX('Helper - Drop-downs'!$A$13:$A$24,MATCH(H2,'Helper - Drop-downs'!$B$13:$B$24,0),1)</f>
        <v>Jun</v>
      </c>
      <c r="I3" s="4" t="str">
        <f>INDEX('Helper - Drop-downs'!$A$13:$A$24,MATCH(I2,'Helper - Drop-downs'!$B$13:$B$24,0),1)</f>
        <v>Jul</v>
      </c>
      <c r="J3" s="4" t="str">
        <f>INDEX('Helper - Drop-downs'!$A$13:$A$24,MATCH(J2,'Helper - Drop-downs'!$B$13:$B$24,0),1)</f>
        <v>Aug</v>
      </c>
      <c r="K3" s="4" t="str">
        <f>INDEX('Helper - Drop-downs'!$A$13:$A$24,MATCH(K2,'Helper - Drop-downs'!$B$13:$B$24,0),1)</f>
        <v>Sep</v>
      </c>
      <c r="L3" s="4" t="str">
        <f>INDEX('Helper - Drop-downs'!$A$13:$A$24,MATCH(L2,'Helper - Drop-downs'!$B$13:$B$24,0),1)</f>
        <v>Oct</v>
      </c>
      <c r="M3" s="4" t="str">
        <f>INDEX('Helper - Drop-downs'!$A$13:$A$24,MATCH(M2,'Helper - Drop-downs'!$B$13:$B$24,0),1)</f>
        <v>Nov</v>
      </c>
      <c r="N3" s="4" t="str">
        <f>INDEX('Helper - Drop-downs'!$A$13:$A$24,MATCH(N2,'Helper - Drop-downs'!$B$13:$B$24,0),1)</f>
        <v>Dec</v>
      </c>
    </row>
    <row r="4" spans="1:15" hidden="1" outlineLevel="1" x14ac:dyDescent="0.3">
      <c r="B4" t="s">
        <v>39</v>
      </c>
      <c r="C4" s="4">
        <f>'Budget Inputs'!$B$4</f>
        <v>2023</v>
      </c>
      <c r="D4" s="4">
        <f>IF(D2&gt;C2,C4,C4+1)</f>
        <v>2023</v>
      </c>
      <c r="E4" s="4">
        <f t="shared" ref="E4:N4" si="1">IF(E2&gt;D2,D4,D4+1)</f>
        <v>2023</v>
      </c>
      <c r="F4" s="4">
        <f t="shared" si="1"/>
        <v>2023</v>
      </c>
      <c r="G4" s="4">
        <f t="shared" si="1"/>
        <v>2023</v>
      </c>
      <c r="H4" s="4">
        <f t="shared" si="1"/>
        <v>2023</v>
      </c>
      <c r="I4" s="4">
        <f t="shared" si="1"/>
        <v>2023</v>
      </c>
      <c r="J4" s="4">
        <f t="shared" si="1"/>
        <v>2023</v>
      </c>
      <c r="K4" s="4">
        <f t="shared" si="1"/>
        <v>2023</v>
      </c>
      <c r="L4" s="4">
        <f t="shared" si="1"/>
        <v>2023</v>
      </c>
      <c r="M4" s="4">
        <f t="shared" si="1"/>
        <v>2023</v>
      </c>
      <c r="N4" s="4">
        <f t="shared" si="1"/>
        <v>2023</v>
      </c>
    </row>
    <row r="5" spans="1:15" ht="15" collapsed="1" thickBot="1" x14ac:dyDescent="0.3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5" ht="16.2" thickBot="1" x14ac:dyDescent="0.35">
      <c r="B6" s="27" t="s">
        <v>40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93">
        <f>'Budget Inputs'!$D$63</f>
        <v>0</v>
      </c>
    </row>
    <row r="7" spans="1:15" ht="6" customHeight="1" x14ac:dyDescent="0.3"/>
    <row r="8" spans="1:15" ht="15.6" x14ac:dyDescent="0.3">
      <c r="B8" s="27" t="s">
        <v>41</v>
      </c>
      <c r="C8" s="71">
        <f>$N$6/12</f>
        <v>0</v>
      </c>
      <c r="D8" s="71">
        <f>$N$6/6</f>
        <v>0</v>
      </c>
      <c r="E8" s="71">
        <f>$N$6/4</f>
        <v>0</v>
      </c>
      <c r="F8" s="71">
        <f>$N$6/3</f>
        <v>0</v>
      </c>
      <c r="G8" s="71">
        <f>$N$6*5/12</f>
        <v>0</v>
      </c>
      <c r="H8" s="71">
        <f>$N$6/2</f>
        <v>0</v>
      </c>
      <c r="I8" s="71">
        <f>$N$6*7/12</f>
        <v>0</v>
      </c>
      <c r="J8" s="71">
        <f>$N$6*2/3</f>
        <v>0</v>
      </c>
      <c r="K8" s="71">
        <f>$N$6*3/4</f>
        <v>0</v>
      </c>
      <c r="L8" s="71">
        <f>$N$6*10/12</f>
        <v>0</v>
      </c>
      <c r="M8" s="71">
        <f>$N$6*11/12</f>
        <v>0</v>
      </c>
      <c r="N8" s="71">
        <f>$N$6</f>
        <v>0</v>
      </c>
    </row>
    <row r="9" spans="1:15" ht="6" customHeight="1" x14ac:dyDescent="0.3"/>
    <row r="10" spans="1:15" s="26" customFormat="1" ht="16.2" thickBot="1" x14ac:dyDescent="0.35">
      <c r="B10" s="27" t="s">
        <v>42</v>
      </c>
      <c r="C10" s="28" t="str">
        <f>IF(C12="","",SUM($C$12:C12))</f>
        <v/>
      </c>
      <c r="D10" s="45" t="str">
        <f>IF(D12="","",SUM($C$12:D12))</f>
        <v/>
      </c>
      <c r="E10" s="45" t="str">
        <f>IF(E12="","",SUM($C$12:E12))</f>
        <v/>
      </c>
      <c r="F10" s="45" t="str">
        <f>IF(F12="","",SUM($C$12:F12))</f>
        <v/>
      </c>
      <c r="G10" s="29" t="str">
        <f>IF(G12="","",SUM($C$12:G12))</f>
        <v/>
      </c>
      <c r="H10" s="29" t="str">
        <f>IF(H12="","",SUM($C$12:H12))</f>
        <v/>
      </c>
      <c r="I10" s="29" t="str">
        <f>IF(I12="","",SUM($C$12:I12))</f>
        <v/>
      </c>
      <c r="J10" s="29" t="str">
        <f>IF(J12="","",SUM($C$12:J12))</f>
        <v/>
      </c>
      <c r="K10" s="29" t="str">
        <f>IF(K12="","",SUM($C$12:K12))</f>
        <v/>
      </c>
      <c r="L10" s="29" t="str">
        <f>IF(L12="","",SUM($C$12:L12))</f>
        <v/>
      </c>
      <c r="M10" s="29" t="str">
        <f>IF(M12="","",SUM($C$12:M12))</f>
        <v/>
      </c>
      <c r="N10" s="30" t="str">
        <f>IF(N12="","",SUM($C$12:N12))</f>
        <v/>
      </c>
    </row>
    <row r="11" spans="1:15" ht="6" customHeight="1" x14ac:dyDescent="0.3"/>
    <row r="12" spans="1:15" s="26" customFormat="1" ht="15.6" x14ac:dyDescent="0.3">
      <c r="B12" s="27" t="s">
        <v>43</v>
      </c>
      <c r="C12" s="31" t="str">
        <f t="shared" ref="C12:N12" si="2">IF(SUM(P40=0),"",C89)</f>
        <v/>
      </c>
      <c r="D12" s="32" t="str">
        <f t="shared" si="2"/>
        <v/>
      </c>
      <c r="E12" s="32" t="str">
        <f t="shared" si="2"/>
        <v/>
      </c>
      <c r="F12" s="32" t="str">
        <f t="shared" si="2"/>
        <v/>
      </c>
      <c r="G12" s="32" t="str">
        <f t="shared" si="2"/>
        <v/>
      </c>
      <c r="H12" s="32" t="str">
        <f t="shared" si="2"/>
        <v/>
      </c>
      <c r="I12" s="32" t="str">
        <f t="shared" si="2"/>
        <v/>
      </c>
      <c r="J12" s="32" t="str">
        <f t="shared" si="2"/>
        <v/>
      </c>
      <c r="K12" s="32" t="str">
        <f t="shared" si="2"/>
        <v/>
      </c>
      <c r="L12" s="32" t="str">
        <f t="shared" si="2"/>
        <v/>
      </c>
      <c r="M12" s="32" t="str">
        <f t="shared" si="2"/>
        <v/>
      </c>
      <c r="N12" s="33" t="str">
        <f t="shared" si="2"/>
        <v/>
      </c>
    </row>
    <row r="13" spans="1:15" x14ac:dyDescent="0.3">
      <c r="C13" s="22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5" ht="15" customHeight="1" thickBot="1" x14ac:dyDescent="0.35">
      <c r="C14" s="6" t="str">
        <f>+'Budget Inputs'!B3&amp;"-"&amp;RIGHT('Budget Inputs'!B4,2)</f>
        <v>Jan-23</v>
      </c>
      <c r="D14" s="6">
        <f>C14+31</f>
        <v>44980</v>
      </c>
      <c r="E14" s="6">
        <f t="shared" ref="E14:N14" si="3">D14+31</f>
        <v>45011</v>
      </c>
      <c r="F14" s="6">
        <f t="shared" si="3"/>
        <v>45042</v>
      </c>
      <c r="G14" s="6">
        <f t="shared" si="3"/>
        <v>45073</v>
      </c>
      <c r="H14" s="6">
        <f t="shared" si="3"/>
        <v>45104</v>
      </c>
      <c r="I14" s="6">
        <f t="shared" si="3"/>
        <v>45135</v>
      </c>
      <c r="J14" s="6">
        <f t="shared" si="3"/>
        <v>45166</v>
      </c>
      <c r="K14" s="6">
        <f t="shared" si="3"/>
        <v>45197</v>
      </c>
      <c r="L14" s="6">
        <f t="shared" si="3"/>
        <v>45228</v>
      </c>
      <c r="M14" s="6">
        <f t="shared" si="3"/>
        <v>45259</v>
      </c>
      <c r="N14" s="6">
        <f t="shared" si="3"/>
        <v>45290</v>
      </c>
      <c r="O14" s="3"/>
    </row>
    <row r="15" spans="1:15" x14ac:dyDescent="0.3">
      <c r="A15" s="134" t="s">
        <v>44</v>
      </c>
      <c r="B15" s="1" t="s">
        <v>19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5" x14ac:dyDescent="0.3">
      <c r="A16" s="134"/>
      <c r="B16" t="s">
        <v>19</v>
      </c>
      <c r="C16" s="17">
        <f>'Budget Inputs'!X6</f>
        <v>0</v>
      </c>
      <c r="D16" s="17">
        <f>'Budget Inputs'!Y6</f>
        <v>0</v>
      </c>
      <c r="E16" s="17">
        <f>'Budget Inputs'!Z6</f>
        <v>0</v>
      </c>
      <c r="F16" s="17">
        <f>'Budget Inputs'!AA6</f>
        <v>0</v>
      </c>
      <c r="G16" s="17">
        <f>'Budget Inputs'!AB6</f>
        <v>0</v>
      </c>
      <c r="H16" s="17">
        <f>'Budget Inputs'!AC6</f>
        <v>0</v>
      </c>
      <c r="I16" s="17">
        <f>'Budget Inputs'!AD6</f>
        <v>0</v>
      </c>
      <c r="J16" s="17">
        <f>'Budget Inputs'!AE6</f>
        <v>0</v>
      </c>
      <c r="K16" s="17">
        <f>'Budget Inputs'!AF6</f>
        <v>0</v>
      </c>
      <c r="L16" s="17">
        <f>'Budget Inputs'!AG6</f>
        <v>0</v>
      </c>
      <c r="M16" s="17">
        <f>'Budget Inputs'!AH6</f>
        <v>0</v>
      </c>
      <c r="N16" s="17">
        <f>'Budget Inputs'!AI6</f>
        <v>0</v>
      </c>
    </row>
    <row r="17" spans="1:14" x14ac:dyDescent="0.3">
      <c r="A17" s="134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15" thickBot="1" x14ac:dyDescent="0.35">
      <c r="A18" s="134"/>
      <c r="B18" s="1" t="s">
        <v>20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5" thickBot="1" x14ac:dyDescent="0.35">
      <c r="A19" s="134"/>
      <c r="B19" t="s">
        <v>210</v>
      </c>
      <c r="C19" s="17">
        <f>SUMIFS('Budget Inputs'!X:X,'Budget Inputs'!$I:$I,"Fixed",'Budget Inputs'!$A:$A,$B19)</f>
        <v>0</v>
      </c>
      <c r="D19" s="17">
        <f>SUMIFS('Budget Inputs'!Y:Y,'Budget Inputs'!$I:$I,"Fixed",'Budget Inputs'!$A:$A,$B19)</f>
        <v>0</v>
      </c>
      <c r="E19" s="17">
        <f>SUMIFS('Budget Inputs'!Z:Z,'Budget Inputs'!$I:$I,"Fixed",'Budget Inputs'!$A:$A,$B19)</f>
        <v>0</v>
      </c>
      <c r="F19" s="17">
        <f>SUMIFS('Budget Inputs'!AA:AA,'Budget Inputs'!$I:$I,"Fixed",'Budget Inputs'!$A:$A,$B19)</f>
        <v>0</v>
      </c>
      <c r="G19" s="17">
        <f>SUMIFS('Budget Inputs'!AB:AB,'Budget Inputs'!$I:$I,"Fixed",'Budget Inputs'!$A:$A,$B19)</f>
        <v>0</v>
      </c>
      <c r="H19" s="17">
        <f>SUMIFS('Budget Inputs'!AC:AC,'Budget Inputs'!$I:$I,"Fixed",'Budget Inputs'!$A:$A,$B19)</f>
        <v>0</v>
      </c>
      <c r="I19" s="17">
        <f>SUMIFS('Budget Inputs'!AD:AD,'Budget Inputs'!$I:$I,"Fixed",'Budget Inputs'!$A:$A,$B19)</f>
        <v>0</v>
      </c>
      <c r="J19" s="17">
        <f>SUMIFS('Budget Inputs'!AE:AE,'Budget Inputs'!$I:$I,"Fixed",'Budget Inputs'!$A:$A,$B19)</f>
        <v>0</v>
      </c>
      <c r="K19" s="17">
        <f>SUMIFS('Budget Inputs'!AF:AF,'Budget Inputs'!$I:$I,"Fixed",'Budget Inputs'!$A:$A,$B19)</f>
        <v>0</v>
      </c>
      <c r="L19" s="17">
        <f>SUMIFS('Budget Inputs'!AG:AG,'Budget Inputs'!$I:$I,"Fixed",'Budget Inputs'!$A:$A,$B19)</f>
        <v>0</v>
      </c>
      <c r="M19" s="17">
        <f>SUMIFS('Budget Inputs'!AH:AH,'Budget Inputs'!$I:$I,"Fixed",'Budget Inputs'!$A:$A,$B19)</f>
        <v>0</v>
      </c>
      <c r="N19" s="17">
        <f>SUMIFS('Budget Inputs'!AI:AI,'Budget Inputs'!$I:$I,"Fixed",'Budget Inputs'!$A:$A,$B19)</f>
        <v>0</v>
      </c>
    </row>
    <row r="20" spans="1:14" ht="15" thickBot="1" x14ac:dyDescent="0.35">
      <c r="A20" s="134"/>
      <c r="B20" t="s">
        <v>45</v>
      </c>
      <c r="C20" s="17">
        <f>SUMIFS('Budget Inputs'!X:X,'Budget Inputs'!$I:$I,"Fixed",'Budget Inputs'!$A:$A,$B20)</f>
        <v>0</v>
      </c>
      <c r="D20" s="17">
        <f>SUMIFS('Budget Inputs'!Y:Y,'Budget Inputs'!$I:$I,"Fixed",'Budget Inputs'!$A:$A,$B20)</f>
        <v>0</v>
      </c>
      <c r="E20" s="17">
        <f>SUMIFS('Budget Inputs'!Z:Z,'Budget Inputs'!$I:$I,"Fixed",'Budget Inputs'!$A:$A,$B20)</f>
        <v>0</v>
      </c>
      <c r="F20" s="17">
        <f>SUMIFS('Budget Inputs'!AA:AA,'Budget Inputs'!$I:$I,"Fixed",'Budget Inputs'!$A:$A,$B20)</f>
        <v>0</v>
      </c>
      <c r="G20" s="17">
        <f>SUMIFS('Budget Inputs'!AB:AB,'Budget Inputs'!$I:$I,"Fixed",'Budget Inputs'!$A:$A,$B20)</f>
        <v>0</v>
      </c>
      <c r="H20" s="17">
        <f>SUMIFS('Budget Inputs'!AC:AC,'Budget Inputs'!$I:$I,"Fixed",'Budget Inputs'!$A:$A,$B20)</f>
        <v>0</v>
      </c>
      <c r="I20" s="17">
        <f>SUMIFS('Budget Inputs'!AD:AD,'Budget Inputs'!$I:$I,"Fixed",'Budget Inputs'!$A:$A,$B20)</f>
        <v>0</v>
      </c>
      <c r="J20" s="17">
        <f>SUMIFS('Budget Inputs'!AE:AE,'Budget Inputs'!$I:$I,"Fixed",'Budget Inputs'!$A:$A,$B20)</f>
        <v>0</v>
      </c>
      <c r="K20" s="17">
        <f>SUMIFS('Budget Inputs'!AF:AF,'Budget Inputs'!$I:$I,"Fixed",'Budget Inputs'!$A:$A,$B20)</f>
        <v>0</v>
      </c>
      <c r="L20" s="17">
        <f>SUMIFS('Budget Inputs'!AG:AG,'Budget Inputs'!$I:$I,"Fixed",'Budget Inputs'!$A:$A,$B20)</f>
        <v>0</v>
      </c>
      <c r="M20" s="17">
        <f>SUMIFS('Budget Inputs'!AH:AH,'Budget Inputs'!$I:$I,"Fixed",'Budget Inputs'!$A:$A,$B20)</f>
        <v>0</v>
      </c>
      <c r="N20" s="17">
        <f>SUMIFS('Budget Inputs'!AI:AI,'Budget Inputs'!$I:$I,"Fixed",'Budget Inputs'!$A:$A,$B20)</f>
        <v>0</v>
      </c>
    </row>
    <row r="21" spans="1:14" x14ac:dyDescent="0.3">
      <c r="A21" s="134"/>
      <c r="B21" t="s">
        <v>30</v>
      </c>
      <c r="C21" s="17">
        <f>SUMIFS('Budget Inputs'!X:X,'Budget Inputs'!$I:$I,"Fixed",'Budget Inputs'!$A:$A,$B21)</f>
        <v>0</v>
      </c>
      <c r="D21" s="17">
        <f>SUMIFS('Budget Inputs'!Y:Y,'Budget Inputs'!$I:$I,"Fixed",'Budget Inputs'!$A:$A,$B21)</f>
        <v>0</v>
      </c>
      <c r="E21" s="17">
        <f>SUMIFS('Budget Inputs'!Z:Z,'Budget Inputs'!$I:$I,"Fixed",'Budget Inputs'!$A:$A,$B21)</f>
        <v>0</v>
      </c>
      <c r="F21" s="17">
        <f>SUMIFS('Budget Inputs'!AA:AA,'Budget Inputs'!$I:$I,"Fixed",'Budget Inputs'!$A:$A,$B21)</f>
        <v>0</v>
      </c>
      <c r="G21" s="17">
        <f>SUMIFS('Budget Inputs'!AB:AB,'Budget Inputs'!$I:$I,"Fixed",'Budget Inputs'!$A:$A,$B21)</f>
        <v>0</v>
      </c>
      <c r="H21" s="17">
        <f>SUMIFS('Budget Inputs'!AC:AC,'Budget Inputs'!$I:$I,"Fixed",'Budget Inputs'!$A:$A,$B21)</f>
        <v>0</v>
      </c>
      <c r="I21" s="17">
        <f>SUMIFS('Budget Inputs'!AD:AD,'Budget Inputs'!$I:$I,"Fixed",'Budget Inputs'!$A:$A,$B21)</f>
        <v>0</v>
      </c>
      <c r="J21" s="17">
        <f>SUMIFS('Budget Inputs'!AE:AE,'Budget Inputs'!$I:$I,"Fixed",'Budget Inputs'!$A:$A,$B21)</f>
        <v>0</v>
      </c>
      <c r="K21" s="17">
        <f>SUMIFS('Budget Inputs'!AF:AF,'Budget Inputs'!$I:$I,"Fixed",'Budget Inputs'!$A:$A,$B21)</f>
        <v>0</v>
      </c>
      <c r="L21" s="17">
        <f>SUMIFS('Budget Inputs'!AG:AG,'Budget Inputs'!$I:$I,"Fixed",'Budget Inputs'!$A:$A,$B21)</f>
        <v>0</v>
      </c>
      <c r="M21" s="17">
        <f>SUMIFS('Budget Inputs'!AH:AH,'Budget Inputs'!$I:$I,"Fixed",'Budget Inputs'!$A:$A,$B21)</f>
        <v>0</v>
      </c>
      <c r="N21" s="17">
        <f>SUMIFS('Budget Inputs'!AI:AI,'Budget Inputs'!$I:$I,"Fixed",'Budget Inputs'!$A:$A,$B21)</f>
        <v>0</v>
      </c>
    </row>
    <row r="22" spans="1:14" x14ac:dyDescent="0.3">
      <c r="A22" s="134"/>
      <c r="B22" t="s">
        <v>46</v>
      </c>
      <c r="C22" s="17">
        <f>SUMIFS('Budget Inputs'!X:X,'Budget Inputs'!$I:$I,"Fixed",'Budget Inputs'!$A:$A,$B22)</f>
        <v>0</v>
      </c>
      <c r="D22" s="17">
        <f>SUMIFS('Budget Inputs'!Y:Y,'Budget Inputs'!$I:$I,"Fixed",'Budget Inputs'!$A:$A,$B22)</f>
        <v>0</v>
      </c>
      <c r="E22" s="17">
        <f>SUMIFS('Budget Inputs'!Z:Z,'Budget Inputs'!$I:$I,"Fixed",'Budget Inputs'!$A:$A,$B22)</f>
        <v>0</v>
      </c>
      <c r="F22" s="17">
        <f>SUMIFS('Budget Inputs'!AA:AA,'Budget Inputs'!$I:$I,"Fixed",'Budget Inputs'!$A:$A,$B22)</f>
        <v>0</v>
      </c>
      <c r="G22" s="17">
        <f>SUMIFS('Budget Inputs'!AB:AB,'Budget Inputs'!$I:$I,"Fixed",'Budget Inputs'!$A:$A,$B22)</f>
        <v>0</v>
      </c>
      <c r="H22" s="17">
        <f>SUMIFS('Budget Inputs'!AC:AC,'Budget Inputs'!$I:$I,"Fixed",'Budget Inputs'!$A:$A,$B22)</f>
        <v>0</v>
      </c>
      <c r="I22" s="17">
        <f>SUMIFS('Budget Inputs'!AD:AD,'Budget Inputs'!$I:$I,"Fixed",'Budget Inputs'!$A:$A,$B22)</f>
        <v>0</v>
      </c>
      <c r="J22" s="17">
        <f>SUMIFS('Budget Inputs'!AE:AE,'Budget Inputs'!$I:$I,"Fixed",'Budget Inputs'!$A:$A,$B22)</f>
        <v>0</v>
      </c>
      <c r="K22" s="17">
        <f>SUMIFS('Budget Inputs'!AF:AF,'Budget Inputs'!$I:$I,"Fixed",'Budget Inputs'!$A:$A,$B22)</f>
        <v>0</v>
      </c>
      <c r="L22" s="17">
        <f>SUMIFS('Budget Inputs'!AG:AG,'Budget Inputs'!$I:$I,"Fixed",'Budget Inputs'!$A:$A,$B22)</f>
        <v>0</v>
      </c>
      <c r="M22" s="17">
        <f>SUMIFS('Budget Inputs'!AH:AH,'Budget Inputs'!$I:$I,"Fixed",'Budget Inputs'!$A:$A,$B22)</f>
        <v>0</v>
      </c>
      <c r="N22" s="17">
        <f>SUMIFS('Budget Inputs'!AI:AI,'Budget Inputs'!$I:$I,"Fixed",'Budget Inputs'!$A:$A,$B22)</f>
        <v>0</v>
      </c>
    </row>
    <row r="23" spans="1:14" x14ac:dyDescent="0.3">
      <c r="A23" s="134"/>
      <c r="B23" t="s">
        <v>35</v>
      </c>
      <c r="C23" s="17">
        <f>SUMIFS('Budget Inputs'!X:X,'Budget Inputs'!$I:$I,"Fixed",'Budget Inputs'!$A:$A,$B23)</f>
        <v>0</v>
      </c>
      <c r="D23" s="17">
        <f>SUMIFS('Budget Inputs'!Y:Y,'Budget Inputs'!$I:$I,"Fixed",'Budget Inputs'!$A:$A,$B23)</f>
        <v>0</v>
      </c>
      <c r="E23" s="17">
        <f>SUMIFS('Budget Inputs'!Z:Z,'Budget Inputs'!$I:$I,"Fixed",'Budget Inputs'!$A:$A,$B23)</f>
        <v>0</v>
      </c>
      <c r="F23" s="17">
        <f>SUMIFS('Budget Inputs'!AA:AA,'Budget Inputs'!$I:$I,"Fixed",'Budget Inputs'!$A:$A,$B23)</f>
        <v>0</v>
      </c>
      <c r="G23" s="17">
        <f>SUMIFS('Budget Inputs'!AB:AB,'Budget Inputs'!$I:$I,"Fixed",'Budget Inputs'!$A:$A,$B23)</f>
        <v>0</v>
      </c>
      <c r="H23" s="17">
        <f>SUMIFS('Budget Inputs'!AC:AC,'Budget Inputs'!$I:$I,"Fixed",'Budget Inputs'!$A:$A,$B23)</f>
        <v>0</v>
      </c>
      <c r="I23" s="17">
        <f>SUMIFS('Budget Inputs'!AD:AD,'Budget Inputs'!$I:$I,"Fixed",'Budget Inputs'!$A:$A,$B23)</f>
        <v>0</v>
      </c>
      <c r="J23" s="17">
        <f>SUMIFS('Budget Inputs'!AE:AE,'Budget Inputs'!$I:$I,"Fixed",'Budget Inputs'!$A:$A,$B23)</f>
        <v>0</v>
      </c>
      <c r="K23" s="17">
        <f>SUMIFS('Budget Inputs'!AF:AF,'Budget Inputs'!$I:$I,"Fixed",'Budget Inputs'!$A:$A,$B23)</f>
        <v>0</v>
      </c>
      <c r="L23" s="17">
        <f>SUMIFS('Budget Inputs'!AG:AG,'Budget Inputs'!$I:$I,"Fixed",'Budget Inputs'!$A:$A,$B23)</f>
        <v>0</v>
      </c>
      <c r="M23" s="17">
        <f>SUMIFS('Budget Inputs'!AH:AH,'Budget Inputs'!$I:$I,"Fixed",'Budget Inputs'!$A:$A,$B23)</f>
        <v>0</v>
      </c>
      <c r="N23" s="17">
        <f>SUMIFS('Budget Inputs'!AI:AI,'Budget Inputs'!$I:$I,"Fixed",'Budget Inputs'!$A:$A,$B23)</f>
        <v>0</v>
      </c>
    </row>
    <row r="24" spans="1:14" x14ac:dyDescent="0.3">
      <c r="A24" s="134"/>
      <c r="B24" t="s">
        <v>47</v>
      </c>
      <c r="C24" s="17">
        <f>SUMIFS('Budget Inputs'!X:X,'Budget Inputs'!$I:$I,"Fixed",'Budget Inputs'!$A:$A,$B24)</f>
        <v>0</v>
      </c>
      <c r="D24" s="17">
        <f>SUMIFS('Budget Inputs'!Y:Y,'Budget Inputs'!$I:$I,"Fixed",'Budget Inputs'!$A:$A,$B24)</f>
        <v>0</v>
      </c>
      <c r="E24" s="17">
        <f>SUMIFS('Budget Inputs'!Z:Z,'Budget Inputs'!$I:$I,"Fixed",'Budget Inputs'!$A:$A,$B24)</f>
        <v>0</v>
      </c>
      <c r="F24" s="17">
        <f>SUMIFS('Budget Inputs'!AA:AA,'Budget Inputs'!$I:$I,"Fixed",'Budget Inputs'!$A:$A,$B24)</f>
        <v>0</v>
      </c>
      <c r="G24" s="17">
        <f>SUMIFS('Budget Inputs'!AB:AB,'Budget Inputs'!$I:$I,"Fixed",'Budget Inputs'!$A:$A,$B24)</f>
        <v>0</v>
      </c>
      <c r="H24" s="17">
        <f>SUMIFS('Budget Inputs'!AC:AC,'Budget Inputs'!$I:$I,"Fixed",'Budget Inputs'!$A:$A,$B24)</f>
        <v>0</v>
      </c>
      <c r="I24" s="17">
        <f>SUMIFS('Budget Inputs'!AD:AD,'Budget Inputs'!$I:$I,"Fixed",'Budget Inputs'!$A:$A,$B24)</f>
        <v>0</v>
      </c>
      <c r="J24" s="17">
        <f>SUMIFS('Budget Inputs'!AE:AE,'Budget Inputs'!$I:$I,"Fixed",'Budget Inputs'!$A:$A,$B24)</f>
        <v>0</v>
      </c>
      <c r="K24" s="17">
        <f>SUMIFS('Budget Inputs'!AF:AF,'Budget Inputs'!$I:$I,"Fixed",'Budget Inputs'!$A:$A,$B24)</f>
        <v>0</v>
      </c>
      <c r="L24" s="17">
        <f>SUMIFS('Budget Inputs'!AG:AG,'Budget Inputs'!$I:$I,"Fixed",'Budget Inputs'!$A:$A,$B24)</f>
        <v>0</v>
      </c>
      <c r="M24" s="17">
        <f>SUMIFS('Budget Inputs'!AH:AH,'Budget Inputs'!$I:$I,"Fixed",'Budget Inputs'!$A:$A,$B24)</f>
        <v>0</v>
      </c>
      <c r="N24" s="17">
        <f>SUMIFS('Budget Inputs'!AI:AI,'Budget Inputs'!$I:$I,"Fixed",'Budget Inputs'!$A:$A,$B24)</f>
        <v>0</v>
      </c>
    </row>
    <row r="25" spans="1:14" x14ac:dyDescent="0.3">
      <c r="A25" s="134"/>
      <c r="B25" s="1" t="s">
        <v>48</v>
      </c>
      <c r="C25" s="18">
        <f>SUM(C20:C24)</f>
        <v>0</v>
      </c>
      <c r="D25" s="18">
        <f t="shared" ref="D25:N25" si="4">SUM(D20:D24)</f>
        <v>0</v>
      </c>
      <c r="E25" s="18">
        <f t="shared" si="4"/>
        <v>0</v>
      </c>
      <c r="F25" s="18">
        <f t="shared" si="4"/>
        <v>0</v>
      </c>
      <c r="G25" s="18">
        <f t="shared" si="4"/>
        <v>0</v>
      </c>
      <c r="H25" s="18">
        <f t="shared" si="4"/>
        <v>0</v>
      </c>
      <c r="I25" s="18">
        <f t="shared" si="4"/>
        <v>0</v>
      </c>
      <c r="J25" s="18">
        <f t="shared" si="4"/>
        <v>0</v>
      </c>
      <c r="K25" s="18">
        <f t="shared" si="4"/>
        <v>0</v>
      </c>
      <c r="L25" s="18">
        <f t="shared" si="4"/>
        <v>0</v>
      </c>
      <c r="M25" s="18">
        <f t="shared" si="4"/>
        <v>0</v>
      </c>
      <c r="N25" s="18">
        <f t="shared" si="4"/>
        <v>0</v>
      </c>
    </row>
    <row r="26" spans="1:14" x14ac:dyDescent="0.3">
      <c r="A26" s="134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x14ac:dyDescent="0.3">
      <c r="A27" s="134"/>
      <c r="B27" s="1" t="s">
        <v>21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x14ac:dyDescent="0.3">
      <c r="A28" s="134"/>
      <c r="B28" t="s">
        <v>24</v>
      </c>
      <c r="C28" s="17">
        <f>SUMIFS('Budget Inputs'!X:X,'Budget Inputs'!$I:$I,"Variable",'Budget Inputs'!$A:$A,$B28)</f>
        <v>0</v>
      </c>
      <c r="D28" s="17">
        <f>SUMIFS('Budget Inputs'!Y:Y,'Budget Inputs'!$I:$I,"Variable",'Budget Inputs'!$A:$A,$B28)</f>
        <v>0</v>
      </c>
      <c r="E28" s="17">
        <f>SUMIFS('Budget Inputs'!Z:Z,'Budget Inputs'!$I:$I,"Variable",'Budget Inputs'!$A:$A,$B28)</f>
        <v>0</v>
      </c>
      <c r="F28" s="17">
        <f>SUMIFS('Budget Inputs'!AA:AA,'Budget Inputs'!$I:$I,"Variable",'Budget Inputs'!$A:$A,$B28)</f>
        <v>0</v>
      </c>
      <c r="G28" s="17">
        <f>SUMIFS('Budget Inputs'!AB:AB,'Budget Inputs'!$I:$I,"Variable",'Budget Inputs'!$A:$A,$B28)</f>
        <v>0</v>
      </c>
      <c r="H28" s="17">
        <f>SUMIFS('Budget Inputs'!AC:AC,'Budget Inputs'!$I:$I,"Variable",'Budget Inputs'!$A:$A,$B28)</f>
        <v>0</v>
      </c>
      <c r="I28" s="17">
        <f>SUMIFS('Budget Inputs'!AD:AD,'Budget Inputs'!$I:$I,"Variable",'Budget Inputs'!$A:$A,$B28)</f>
        <v>0</v>
      </c>
      <c r="J28" s="17">
        <f>SUMIFS('Budget Inputs'!AE:AE,'Budget Inputs'!$I:$I,"Variable",'Budget Inputs'!$A:$A,$B28)</f>
        <v>0</v>
      </c>
      <c r="K28" s="17">
        <f>SUMIFS('Budget Inputs'!AF:AF,'Budget Inputs'!$I:$I,"Variable",'Budget Inputs'!$A:$A,$B28)</f>
        <v>0</v>
      </c>
      <c r="L28" s="17">
        <f>SUMIFS('Budget Inputs'!AG:AG,'Budget Inputs'!$I:$I,"Variable",'Budget Inputs'!$A:$A,$B28)</f>
        <v>0</v>
      </c>
      <c r="M28" s="17">
        <f>SUMIFS('Budget Inputs'!AH:AH,'Budget Inputs'!$I:$I,"Variable",'Budget Inputs'!$A:$A,$B28)</f>
        <v>0</v>
      </c>
      <c r="N28" s="17">
        <f>SUMIFS('Budget Inputs'!AI:AI,'Budget Inputs'!$I:$I,"Variable",'Budget Inputs'!$A:$A,$B28)</f>
        <v>0</v>
      </c>
    </row>
    <row r="29" spans="1:14" x14ac:dyDescent="0.3">
      <c r="A29" s="134"/>
      <c r="B29" t="s">
        <v>25</v>
      </c>
      <c r="C29" s="17">
        <f>SUMIFS('Budget Inputs'!X:X,'Budget Inputs'!$I:$I,"Variable",'Budget Inputs'!$A:$A,$B29)</f>
        <v>0</v>
      </c>
      <c r="D29" s="17">
        <f>SUMIFS('Budget Inputs'!Y:Y,'Budget Inputs'!$I:$I,"Variable",'Budget Inputs'!$A:$A,$B29)</f>
        <v>0</v>
      </c>
      <c r="E29" s="17">
        <f>SUMIFS('Budget Inputs'!Z:Z,'Budget Inputs'!$I:$I,"Variable",'Budget Inputs'!$A:$A,$B29)</f>
        <v>0</v>
      </c>
      <c r="F29" s="17">
        <f>SUMIFS('Budget Inputs'!AA:AA,'Budget Inputs'!$I:$I,"Variable",'Budget Inputs'!$A:$A,$B29)</f>
        <v>0</v>
      </c>
      <c r="G29" s="17">
        <f>SUMIFS('Budget Inputs'!AB:AB,'Budget Inputs'!$I:$I,"Variable",'Budget Inputs'!$A:$A,$B29)</f>
        <v>0</v>
      </c>
      <c r="H29" s="17">
        <f>SUMIFS('Budget Inputs'!AC:AC,'Budget Inputs'!$I:$I,"Variable",'Budget Inputs'!$A:$A,$B29)</f>
        <v>0</v>
      </c>
      <c r="I29" s="17">
        <f>SUMIFS('Budget Inputs'!AD:AD,'Budget Inputs'!$I:$I,"Variable",'Budget Inputs'!$A:$A,$B29)</f>
        <v>0</v>
      </c>
      <c r="J29" s="17">
        <f>SUMIFS('Budget Inputs'!AE:AE,'Budget Inputs'!$I:$I,"Variable",'Budget Inputs'!$A:$A,$B29)</f>
        <v>0</v>
      </c>
      <c r="K29" s="17">
        <f>SUMIFS('Budget Inputs'!AF:AF,'Budget Inputs'!$I:$I,"Variable",'Budget Inputs'!$A:$A,$B29)</f>
        <v>0</v>
      </c>
      <c r="L29" s="17">
        <f>SUMIFS('Budget Inputs'!AG:AG,'Budget Inputs'!$I:$I,"Variable",'Budget Inputs'!$A:$A,$B29)</f>
        <v>0</v>
      </c>
      <c r="M29" s="17">
        <f>SUMIFS('Budget Inputs'!AH:AH,'Budget Inputs'!$I:$I,"Variable",'Budget Inputs'!$A:$A,$B29)</f>
        <v>0</v>
      </c>
      <c r="N29" s="17">
        <f>SUMIFS('Budget Inputs'!AI:AI,'Budget Inputs'!$I:$I,"Variable",'Budget Inputs'!$A:$A,$B29)</f>
        <v>0</v>
      </c>
    </row>
    <row r="30" spans="1:14" x14ac:dyDescent="0.3">
      <c r="A30" s="134"/>
      <c r="B30" t="s">
        <v>26</v>
      </c>
      <c r="C30" s="17">
        <f>SUMIFS('Budget Inputs'!X:X,'Budget Inputs'!$I:$I,"Variable",'Budget Inputs'!$A:$A,$B30)</f>
        <v>0</v>
      </c>
      <c r="D30" s="17">
        <f>SUMIFS('Budget Inputs'!Y:Y,'Budget Inputs'!$I:$I,"Variable",'Budget Inputs'!$A:$A,$B30)</f>
        <v>0</v>
      </c>
      <c r="E30" s="17">
        <f>SUMIFS('Budget Inputs'!Z:Z,'Budget Inputs'!$I:$I,"Variable",'Budget Inputs'!$A:$A,$B30)</f>
        <v>0</v>
      </c>
      <c r="F30" s="17">
        <f>SUMIFS('Budget Inputs'!AA:AA,'Budget Inputs'!$I:$I,"Variable",'Budget Inputs'!$A:$A,$B30)</f>
        <v>0</v>
      </c>
      <c r="G30" s="17">
        <f>SUMIFS('Budget Inputs'!AB:AB,'Budget Inputs'!$I:$I,"Variable",'Budget Inputs'!$A:$A,$B30)</f>
        <v>0</v>
      </c>
      <c r="H30" s="17">
        <f>SUMIFS('Budget Inputs'!AC:AC,'Budget Inputs'!$I:$I,"Variable",'Budget Inputs'!$A:$A,$B30)</f>
        <v>0</v>
      </c>
      <c r="I30" s="17">
        <f>SUMIFS('Budget Inputs'!AD:AD,'Budget Inputs'!$I:$I,"Variable",'Budget Inputs'!$A:$A,$B30)</f>
        <v>0</v>
      </c>
      <c r="J30" s="17">
        <f>SUMIFS('Budget Inputs'!AE:AE,'Budget Inputs'!$I:$I,"Variable",'Budget Inputs'!$A:$A,$B30)</f>
        <v>0</v>
      </c>
      <c r="K30" s="17">
        <f>SUMIFS('Budget Inputs'!AF:AF,'Budget Inputs'!$I:$I,"Variable",'Budget Inputs'!$A:$A,$B30)</f>
        <v>0</v>
      </c>
      <c r="L30" s="17">
        <f>SUMIFS('Budget Inputs'!AG:AG,'Budget Inputs'!$I:$I,"Variable",'Budget Inputs'!$A:$A,$B30)</f>
        <v>0</v>
      </c>
      <c r="M30" s="17">
        <f>SUMIFS('Budget Inputs'!AH:AH,'Budget Inputs'!$I:$I,"Variable",'Budget Inputs'!$A:$A,$B30)</f>
        <v>0</v>
      </c>
      <c r="N30" s="17">
        <f>SUMIFS('Budget Inputs'!AI:AI,'Budget Inputs'!$I:$I,"Variable",'Budget Inputs'!$A:$A,$B30)</f>
        <v>0</v>
      </c>
    </row>
    <row r="31" spans="1:14" x14ac:dyDescent="0.3">
      <c r="A31" s="134"/>
      <c r="B31" t="s">
        <v>45</v>
      </c>
      <c r="C31" s="17">
        <f>SUMIFS('Budget Inputs'!X:X,'Budget Inputs'!$I:$I,"Variable",'Budget Inputs'!$A:$A,$B31)</f>
        <v>0</v>
      </c>
      <c r="D31" s="17">
        <f>SUMIFS('Budget Inputs'!Y:Y,'Budget Inputs'!$I:$I,"Variable",'Budget Inputs'!$A:$A,$B31)</f>
        <v>0</v>
      </c>
      <c r="E31" s="17">
        <f>SUMIFS('Budget Inputs'!Z:Z,'Budget Inputs'!$I:$I,"Variable",'Budget Inputs'!$A:$A,$B31)</f>
        <v>0</v>
      </c>
      <c r="F31" s="17">
        <f>SUMIFS('Budget Inputs'!AA:AA,'Budget Inputs'!$I:$I,"Variable",'Budget Inputs'!$A:$A,$B31)</f>
        <v>0</v>
      </c>
      <c r="G31" s="17">
        <f>SUMIFS('Budget Inputs'!AB:AB,'Budget Inputs'!$I:$I,"Variable",'Budget Inputs'!$A:$A,$B31)</f>
        <v>0</v>
      </c>
      <c r="H31" s="17">
        <f>SUMIFS('Budget Inputs'!AC:AC,'Budget Inputs'!$I:$I,"Variable",'Budget Inputs'!$A:$A,$B31)</f>
        <v>0</v>
      </c>
      <c r="I31" s="17">
        <f>SUMIFS('Budget Inputs'!AD:AD,'Budget Inputs'!$I:$I,"Variable",'Budget Inputs'!$A:$A,$B31)</f>
        <v>0</v>
      </c>
      <c r="J31" s="17">
        <f>SUMIFS('Budget Inputs'!AE:AE,'Budget Inputs'!$I:$I,"Variable",'Budget Inputs'!$A:$A,$B31)</f>
        <v>0</v>
      </c>
      <c r="K31" s="17">
        <f>SUMIFS('Budget Inputs'!AF:AF,'Budget Inputs'!$I:$I,"Variable",'Budget Inputs'!$A:$A,$B31)</f>
        <v>0</v>
      </c>
      <c r="L31" s="17">
        <f>SUMIFS('Budget Inputs'!AG:AG,'Budget Inputs'!$I:$I,"Variable",'Budget Inputs'!$A:$A,$B31)</f>
        <v>0</v>
      </c>
      <c r="M31" s="17">
        <f>SUMIFS('Budget Inputs'!AH:AH,'Budget Inputs'!$I:$I,"Variable",'Budget Inputs'!$A:$A,$B31)</f>
        <v>0</v>
      </c>
      <c r="N31" s="17">
        <f>SUMIFS('Budget Inputs'!AI:AI,'Budget Inputs'!$I:$I,"Variable",'Budget Inputs'!$A:$A,$B31)</f>
        <v>0</v>
      </c>
    </row>
    <row r="32" spans="1:14" x14ac:dyDescent="0.3">
      <c r="A32" s="134"/>
      <c r="B32" t="s">
        <v>27</v>
      </c>
      <c r="C32" s="17">
        <f>SUMIFS('Budget Inputs'!X:X,'Budget Inputs'!$I:$I,"Variable",'Budget Inputs'!$A:$A,$B32)</f>
        <v>0</v>
      </c>
      <c r="D32" s="17">
        <f>SUMIFS('Budget Inputs'!Y:Y,'Budget Inputs'!$I:$I,"Variable",'Budget Inputs'!$A:$A,$B32)</f>
        <v>0</v>
      </c>
      <c r="E32" s="17">
        <f>SUMIFS('Budget Inputs'!Z:Z,'Budget Inputs'!$I:$I,"Variable",'Budget Inputs'!$A:$A,$B32)</f>
        <v>0</v>
      </c>
      <c r="F32" s="17">
        <f>SUMIFS('Budget Inputs'!AA:AA,'Budget Inputs'!$I:$I,"Variable",'Budget Inputs'!$A:$A,$B32)</f>
        <v>0</v>
      </c>
      <c r="G32" s="17">
        <f>SUMIFS('Budget Inputs'!AB:AB,'Budget Inputs'!$I:$I,"Variable",'Budget Inputs'!$A:$A,$B32)</f>
        <v>0</v>
      </c>
      <c r="H32" s="17">
        <f>SUMIFS('Budget Inputs'!AC:AC,'Budget Inputs'!$I:$I,"Variable",'Budget Inputs'!$A:$A,$B32)</f>
        <v>0</v>
      </c>
      <c r="I32" s="17">
        <f>SUMIFS('Budget Inputs'!AD:AD,'Budget Inputs'!$I:$I,"Variable",'Budget Inputs'!$A:$A,$B32)</f>
        <v>0</v>
      </c>
      <c r="J32" s="17">
        <f>SUMIFS('Budget Inputs'!AE:AE,'Budget Inputs'!$I:$I,"Variable",'Budget Inputs'!$A:$A,$B32)</f>
        <v>0</v>
      </c>
      <c r="K32" s="17">
        <f>SUMIFS('Budget Inputs'!AF:AF,'Budget Inputs'!$I:$I,"Variable",'Budget Inputs'!$A:$A,$B32)</f>
        <v>0</v>
      </c>
      <c r="L32" s="17">
        <f>SUMIFS('Budget Inputs'!AG:AG,'Budget Inputs'!$I:$I,"Variable",'Budget Inputs'!$A:$A,$B32)</f>
        <v>0</v>
      </c>
      <c r="M32" s="17">
        <f>SUMIFS('Budget Inputs'!AH:AH,'Budget Inputs'!$I:$I,"Variable",'Budget Inputs'!$A:$A,$B32)</f>
        <v>0</v>
      </c>
      <c r="N32" s="17">
        <f>SUMIFS('Budget Inputs'!AI:AI,'Budget Inputs'!$I:$I,"Variable",'Budget Inputs'!$A:$A,$B32)</f>
        <v>0</v>
      </c>
    </row>
    <row r="33" spans="1:27" x14ac:dyDescent="0.3">
      <c r="A33" s="134"/>
      <c r="B33" t="s">
        <v>31</v>
      </c>
      <c r="C33" s="17">
        <f>SUMIFS('Budget Inputs'!X:X,'Budget Inputs'!$I:$I,"Variable",'Budget Inputs'!$A:$A,$B33)</f>
        <v>0</v>
      </c>
      <c r="D33" s="17">
        <f>SUMIFS('Budget Inputs'!Y:Y,'Budget Inputs'!$I:$I,"Variable",'Budget Inputs'!$A:$A,$B33)</f>
        <v>0</v>
      </c>
      <c r="E33" s="17">
        <f>SUMIFS('Budget Inputs'!Z:Z,'Budget Inputs'!$I:$I,"Variable",'Budget Inputs'!$A:$A,$B33)</f>
        <v>0</v>
      </c>
      <c r="F33" s="17">
        <f>SUMIFS('Budget Inputs'!AA:AA,'Budget Inputs'!$I:$I,"Variable",'Budget Inputs'!$A:$A,$B33)</f>
        <v>0</v>
      </c>
      <c r="G33" s="17">
        <f>SUMIFS('Budget Inputs'!AB:AB,'Budget Inputs'!$I:$I,"Variable",'Budget Inputs'!$A:$A,$B33)</f>
        <v>0</v>
      </c>
      <c r="H33" s="17">
        <f>SUMIFS('Budget Inputs'!AC:AC,'Budget Inputs'!$I:$I,"Variable",'Budget Inputs'!$A:$A,$B33)</f>
        <v>0</v>
      </c>
      <c r="I33" s="17">
        <f>SUMIFS('Budget Inputs'!AD:AD,'Budget Inputs'!$I:$I,"Variable",'Budget Inputs'!$A:$A,$B33)</f>
        <v>0</v>
      </c>
      <c r="J33" s="17">
        <f>SUMIFS('Budget Inputs'!AE:AE,'Budget Inputs'!$I:$I,"Variable",'Budget Inputs'!$A:$A,$B33)</f>
        <v>0</v>
      </c>
      <c r="K33" s="17">
        <f>SUMIFS('Budget Inputs'!AF:AF,'Budget Inputs'!$I:$I,"Variable",'Budget Inputs'!$A:$A,$B33)</f>
        <v>0</v>
      </c>
      <c r="L33" s="17">
        <f>SUMIFS('Budget Inputs'!AG:AG,'Budget Inputs'!$I:$I,"Variable",'Budget Inputs'!$A:$A,$B33)</f>
        <v>0</v>
      </c>
      <c r="M33" s="17">
        <f>SUMIFS('Budget Inputs'!AH:AH,'Budget Inputs'!$I:$I,"Variable",'Budget Inputs'!$A:$A,$B33)</f>
        <v>0</v>
      </c>
      <c r="N33" s="17">
        <f>SUMIFS('Budget Inputs'!AI:AI,'Budget Inputs'!$I:$I,"Variable",'Budget Inputs'!$A:$A,$B33)</f>
        <v>0</v>
      </c>
    </row>
    <row r="34" spans="1:27" x14ac:dyDescent="0.3">
      <c r="A34" s="134"/>
      <c r="B34" t="s">
        <v>46</v>
      </c>
      <c r="C34" s="17">
        <f>SUMIFS('Budget Inputs'!X:X,'Budget Inputs'!$I:$I,"Variable",'Budget Inputs'!$A:$A,$B34)</f>
        <v>0</v>
      </c>
      <c r="D34" s="17">
        <f>SUMIFS('Budget Inputs'!Y:Y,'Budget Inputs'!$I:$I,"Variable",'Budget Inputs'!$A:$A,$B34)</f>
        <v>0</v>
      </c>
      <c r="E34" s="17">
        <f>SUMIFS('Budget Inputs'!Z:Z,'Budget Inputs'!$I:$I,"Variable",'Budget Inputs'!$A:$A,$B34)</f>
        <v>0</v>
      </c>
      <c r="F34" s="17">
        <f>SUMIFS('Budget Inputs'!AA:AA,'Budget Inputs'!$I:$I,"Variable",'Budget Inputs'!$A:$A,$B34)</f>
        <v>0</v>
      </c>
      <c r="G34" s="17">
        <f>SUMIFS('Budget Inputs'!AB:AB,'Budget Inputs'!$I:$I,"Variable",'Budget Inputs'!$A:$A,$B34)</f>
        <v>0</v>
      </c>
      <c r="H34" s="17">
        <f>SUMIFS('Budget Inputs'!AC:AC,'Budget Inputs'!$I:$I,"Variable",'Budget Inputs'!$A:$A,$B34)</f>
        <v>0</v>
      </c>
      <c r="I34" s="17">
        <f>SUMIFS('Budget Inputs'!AD:AD,'Budget Inputs'!$I:$I,"Variable",'Budget Inputs'!$A:$A,$B34)</f>
        <v>0</v>
      </c>
      <c r="J34" s="17">
        <f>SUMIFS('Budget Inputs'!AE:AE,'Budget Inputs'!$I:$I,"Variable",'Budget Inputs'!$A:$A,$B34)</f>
        <v>0</v>
      </c>
      <c r="K34" s="17">
        <f>SUMIFS('Budget Inputs'!AF:AF,'Budget Inputs'!$I:$I,"Variable",'Budget Inputs'!$A:$A,$B34)</f>
        <v>0</v>
      </c>
      <c r="L34" s="17">
        <f>SUMIFS('Budget Inputs'!AG:AG,'Budget Inputs'!$I:$I,"Variable",'Budget Inputs'!$A:$A,$B34)</f>
        <v>0</v>
      </c>
      <c r="M34" s="17">
        <f>SUMIFS('Budget Inputs'!AH:AH,'Budget Inputs'!$I:$I,"Variable",'Budget Inputs'!$A:$A,$B34)</f>
        <v>0</v>
      </c>
      <c r="N34" s="17">
        <f>SUMIFS('Budget Inputs'!AI:AI,'Budget Inputs'!$I:$I,"Variable",'Budget Inputs'!$A:$A,$B34)</f>
        <v>0</v>
      </c>
    </row>
    <row r="35" spans="1:27" x14ac:dyDescent="0.3">
      <c r="A35" s="134"/>
      <c r="B35" t="s">
        <v>34</v>
      </c>
      <c r="C35" s="17">
        <f>SUMIFS('Budget Inputs'!X:X,'Budget Inputs'!$I:$I,"Variable",'Budget Inputs'!$A:$A,$B35)</f>
        <v>0</v>
      </c>
      <c r="D35" s="17">
        <f>SUMIFS('Budget Inputs'!Y:Y,'Budget Inputs'!$I:$I,"Variable",'Budget Inputs'!$A:$A,$B35)</f>
        <v>0</v>
      </c>
      <c r="E35" s="17">
        <f>SUMIFS('Budget Inputs'!Z:Z,'Budget Inputs'!$I:$I,"Variable",'Budget Inputs'!$A:$A,$B35)</f>
        <v>0</v>
      </c>
      <c r="F35" s="17">
        <f>SUMIFS('Budget Inputs'!AA:AA,'Budget Inputs'!$I:$I,"Variable",'Budget Inputs'!$A:$A,$B35)</f>
        <v>0</v>
      </c>
      <c r="G35" s="17">
        <f>SUMIFS('Budget Inputs'!AB:AB,'Budget Inputs'!$I:$I,"Variable",'Budget Inputs'!$A:$A,$B35)</f>
        <v>0</v>
      </c>
      <c r="H35" s="17">
        <f>SUMIFS('Budget Inputs'!AC:AC,'Budget Inputs'!$I:$I,"Variable",'Budget Inputs'!$A:$A,$B35)</f>
        <v>0</v>
      </c>
      <c r="I35" s="17">
        <f>SUMIFS('Budget Inputs'!AD:AD,'Budget Inputs'!$I:$I,"Variable",'Budget Inputs'!$A:$A,$B35)</f>
        <v>0</v>
      </c>
      <c r="J35" s="17">
        <f>SUMIFS('Budget Inputs'!AE:AE,'Budget Inputs'!$I:$I,"Variable",'Budget Inputs'!$A:$A,$B35)</f>
        <v>0</v>
      </c>
      <c r="K35" s="17">
        <f>SUMIFS('Budget Inputs'!AF:AF,'Budget Inputs'!$I:$I,"Variable",'Budget Inputs'!$A:$A,$B35)</f>
        <v>0</v>
      </c>
      <c r="L35" s="17">
        <f>SUMIFS('Budget Inputs'!AG:AG,'Budget Inputs'!$I:$I,"Variable",'Budget Inputs'!$A:$A,$B35)</f>
        <v>0</v>
      </c>
      <c r="M35" s="17">
        <f>SUMIFS('Budget Inputs'!AH:AH,'Budget Inputs'!$I:$I,"Variable",'Budget Inputs'!$A:$A,$B35)</f>
        <v>0</v>
      </c>
      <c r="N35" s="17">
        <f>SUMIFS('Budget Inputs'!AI:AI,'Budget Inputs'!$I:$I,"Variable",'Budget Inputs'!$A:$A,$B35)</f>
        <v>0</v>
      </c>
    </row>
    <row r="36" spans="1:27" ht="15" thickBot="1" x14ac:dyDescent="0.35">
      <c r="A36" s="135"/>
      <c r="B36" t="s">
        <v>36</v>
      </c>
      <c r="C36" s="17">
        <f>SUMIFS('Budget Inputs'!X:X,'Budget Inputs'!$I:$I,"Variable",'Budget Inputs'!$A:$A,$B36)</f>
        <v>0</v>
      </c>
      <c r="D36" s="17">
        <f>SUMIFS('Budget Inputs'!Y:Y,'Budget Inputs'!$I:$I,"Variable",'Budget Inputs'!$A:$A,$B36)</f>
        <v>0</v>
      </c>
      <c r="E36" s="17">
        <f>SUMIFS('Budget Inputs'!Z:Z,'Budget Inputs'!$I:$I,"Variable",'Budget Inputs'!$A:$A,$B36)</f>
        <v>0</v>
      </c>
      <c r="F36" s="17">
        <f>SUMIFS('Budget Inputs'!AA:AA,'Budget Inputs'!$I:$I,"Variable",'Budget Inputs'!$A:$A,$B36)</f>
        <v>0</v>
      </c>
      <c r="G36" s="17">
        <f>SUMIFS('Budget Inputs'!AB:AB,'Budget Inputs'!$I:$I,"Variable",'Budget Inputs'!$A:$A,$B36)</f>
        <v>0</v>
      </c>
      <c r="H36" s="17">
        <f>SUMIFS('Budget Inputs'!AC:AC,'Budget Inputs'!$I:$I,"Variable",'Budget Inputs'!$A:$A,$B36)</f>
        <v>0</v>
      </c>
      <c r="I36" s="17">
        <f>SUMIFS('Budget Inputs'!AD:AD,'Budget Inputs'!$I:$I,"Variable",'Budget Inputs'!$A:$A,$B36)</f>
        <v>0</v>
      </c>
      <c r="J36" s="17">
        <f>SUMIFS('Budget Inputs'!AE:AE,'Budget Inputs'!$I:$I,"Variable",'Budget Inputs'!$A:$A,$B36)</f>
        <v>0</v>
      </c>
      <c r="K36" s="17">
        <f>SUMIFS('Budget Inputs'!AF:AF,'Budget Inputs'!$I:$I,"Variable",'Budget Inputs'!$A:$A,$B36)</f>
        <v>0</v>
      </c>
      <c r="L36" s="17">
        <f>SUMIFS('Budget Inputs'!AG:AG,'Budget Inputs'!$I:$I,"Variable",'Budget Inputs'!$A:$A,$B36)</f>
        <v>0</v>
      </c>
      <c r="M36" s="17">
        <f>SUMIFS('Budget Inputs'!AH:AH,'Budget Inputs'!$I:$I,"Variable",'Budget Inputs'!$A:$A,$B36)</f>
        <v>0</v>
      </c>
      <c r="N36" s="17">
        <f>SUMIFS('Budget Inputs'!AI:AI,'Budget Inputs'!$I:$I,"Variable",'Budget Inputs'!$A:$A,$B36)</f>
        <v>0</v>
      </c>
    </row>
    <row r="37" spans="1:27" ht="15" thickBot="1" x14ac:dyDescent="0.35">
      <c r="A37" s="134"/>
      <c r="B37" s="1" t="s">
        <v>49</v>
      </c>
      <c r="C37" s="18">
        <f t="shared" ref="C37:N37" si="5">SUM(C28:C36)</f>
        <v>0</v>
      </c>
      <c r="D37" s="18">
        <f t="shared" si="5"/>
        <v>0</v>
      </c>
      <c r="E37" s="18">
        <f t="shared" si="5"/>
        <v>0</v>
      </c>
      <c r="F37" s="18">
        <f t="shared" si="5"/>
        <v>0</v>
      </c>
      <c r="G37" s="18">
        <f t="shared" si="5"/>
        <v>0</v>
      </c>
      <c r="H37" s="18">
        <f t="shared" si="5"/>
        <v>0</v>
      </c>
      <c r="I37" s="18">
        <f t="shared" si="5"/>
        <v>0</v>
      </c>
      <c r="J37" s="18">
        <f t="shared" si="5"/>
        <v>0</v>
      </c>
      <c r="K37" s="18">
        <f t="shared" si="5"/>
        <v>0</v>
      </c>
      <c r="L37" s="18">
        <f t="shared" si="5"/>
        <v>0</v>
      </c>
      <c r="M37" s="18">
        <f t="shared" si="5"/>
        <v>0</v>
      </c>
      <c r="N37" s="18">
        <f t="shared" si="5"/>
        <v>0</v>
      </c>
    </row>
    <row r="38" spans="1:27" x14ac:dyDescent="0.3">
      <c r="A38" s="134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P38" s="1">
        <f>SUM(P39:AA39)</f>
        <v>0</v>
      </c>
    </row>
    <row r="39" spans="1:27" x14ac:dyDescent="0.3">
      <c r="A39" s="134"/>
      <c r="B39" s="25" t="s">
        <v>50</v>
      </c>
      <c r="C39" s="19">
        <f t="shared" ref="C39:N39" si="6">C16-(C25+C37)</f>
        <v>0</v>
      </c>
      <c r="D39" s="19">
        <f t="shared" si="6"/>
        <v>0</v>
      </c>
      <c r="E39" s="19">
        <f t="shared" si="6"/>
        <v>0</v>
      </c>
      <c r="F39" s="19">
        <f t="shared" si="6"/>
        <v>0</v>
      </c>
      <c r="G39" s="19">
        <f t="shared" si="6"/>
        <v>0</v>
      </c>
      <c r="H39" s="19">
        <f t="shared" si="6"/>
        <v>0</v>
      </c>
      <c r="I39" s="19">
        <f t="shared" si="6"/>
        <v>0</v>
      </c>
      <c r="J39" s="19">
        <f t="shared" si="6"/>
        <v>0</v>
      </c>
      <c r="K39" s="19">
        <f t="shared" si="6"/>
        <v>0</v>
      </c>
      <c r="L39" s="19">
        <f t="shared" si="6"/>
        <v>0</v>
      </c>
      <c r="M39" s="19">
        <f t="shared" si="6"/>
        <v>0</v>
      </c>
      <c r="N39" s="19">
        <f t="shared" si="6"/>
        <v>0</v>
      </c>
      <c r="P39">
        <f>IF(P40&gt;0,1,0)</f>
        <v>0</v>
      </c>
      <c r="Q39">
        <f t="shared" ref="Q39:AA39" si="7">IF(Q40&gt;0,1,0)</f>
        <v>0</v>
      </c>
      <c r="R39">
        <f t="shared" si="7"/>
        <v>0</v>
      </c>
      <c r="S39">
        <f t="shared" si="7"/>
        <v>0</v>
      </c>
      <c r="T39">
        <f t="shared" si="7"/>
        <v>0</v>
      </c>
      <c r="U39">
        <f t="shared" si="7"/>
        <v>0</v>
      </c>
      <c r="V39">
        <f t="shared" si="7"/>
        <v>0</v>
      </c>
      <c r="W39">
        <f t="shared" si="7"/>
        <v>0</v>
      </c>
      <c r="X39">
        <f t="shared" si="7"/>
        <v>0</v>
      </c>
      <c r="Y39">
        <f t="shared" si="7"/>
        <v>0</v>
      </c>
      <c r="Z39">
        <f t="shared" si="7"/>
        <v>0</v>
      </c>
      <c r="AA39">
        <f t="shared" si="7"/>
        <v>0</v>
      </c>
    </row>
    <row r="40" spans="1:27" x14ac:dyDescent="0.3">
      <c r="A40" s="131" t="s">
        <v>51</v>
      </c>
      <c r="B40" s="1" t="s">
        <v>19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P40">
        <f>SUM(P41:P64)</f>
        <v>0</v>
      </c>
      <c r="Q40">
        <f t="shared" ref="Q40:AA40" si="8">SUM(Q41:Q64)</f>
        <v>0</v>
      </c>
      <c r="R40">
        <f t="shared" si="8"/>
        <v>0</v>
      </c>
      <c r="S40">
        <f t="shared" si="8"/>
        <v>0</v>
      </c>
      <c r="T40">
        <f t="shared" si="8"/>
        <v>0</v>
      </c>
      <c r="U40">
        <f t="shared" si="8"/>
        <v>0</v>
      </c>
      <c r="V40">
        <f t="shared" si="8"/>
        <v>0</v>
      </c>
      <c r="W40">
        <f t="shared" si="8"/>
        <v>0</v>
      </c>
      <c r="X40">
        <f t="shared" si="8"/>
        <v>0</v>
      </c>
      <c r="Y40">
        <f t="shared" si="8"/>
        <v>0</v>
      </c>
      <c r="Z40">
        <f t="shared" si="8"/>
        <v>0</v>
      </c>
      <c r="AA40">
        <f t="shared" si="8"/>
        <v>0</v>
      </c>
    </row>
    <row r="41" spans="1:27" x14ac:dyDescent="0.3">
      <c r="A41" s="132"/>
      <c r="B41" t="s">
        <v>19</v>
      </c>
      <c r="C41" s="17">
        <f>SUMIFS('Actual Inputs'!$B:$B,'Actual Inputs'!$E:$E,'Monthly Summary'!$B41,'Actual Inputs'!$I:$I,'Monthly Summary'!C$1)</f>
        <v>0</v>
      </c>
      <c r="D41" s="17">
        <f>SUMIFS('Actual Inputs'!$B:$B,'Actual Inputs'!$E:$E,'Monthly Summary'!$B41,'Actual Inputs'!$I:$I,'Monthly Summary'!D$1)</f>
        <v>0</v>
      </c>
      <c r="E41" s="17">
        <f>SUMIFS('Actual Inputs'!$B:$B,'Actual Inputs'!$E:$E,'Monthly Summary'!$B41,'Actual Inputs'!$I:$I,'Monthly Summary'!E$1)</f>
        <v>0</v>
      </c>
      <c r="F41" s="17">
        <f>SUMIFS('Actual Inputs'!$B:$B,'Actual Inputs'!$E:$E,'Monthly Summary'!$B41,'Actual Inputs'!$I:$I,'Monthly Summary'!F$1)</f>
        <v>0</v>
      </c>
      <c r="G41" s="17">
        <f>SUMIFS('Actual Inputs'!$B:$B,'Actual Inputs'!$E:$E,'Monthly Summary'!$B41,'Actual Inputs'!$I:$I,'Monthly Summary'!G$1)</f>
        <v>0</v>
      </c>
      <c r="H41" s="17">
        <f>SUMIFS('Actual Inputs'!$B:$B,'Actual Inputs'!$E:$E,'Monthly Summary'!$B41,'Actual Inputs'!$I:$I,'Monthly Summary'!H$1)</f>
        <v>0</v>
      </c>
      <c r="I41" s="17">
        <f>SUMIFS('Actual Inputs'!$B:$B,'Actual Inputs'!$E:$E,'Monthly Summary'!$B41,'Actual Inputs'!$I:$I,'Monthly Summary'!I$1)</f>
        <v>0</v>
      </c>
      <c r="J41" s="17">
        <f>SUMIFS('Actual Inputs'!$B:$B,'Actual Inputs'!$E:$E,'Monthly Summary'!$B41,'Actual Inputs'!$I:$I,'Monthly Summary'!J$1)</f>
        <v>0</v>
      </c>
      <c r="K41" s="17">
        <f>SUMIFS('Actual Inputs'!$B:$B,'Actual Inputs'!$E:$E,'Monthly Summary'!$B41,'Actual Inputs'!$I:$I,'Monthly Summary'!K$1)</f>
        <v>0</v>
      </c>
      <c r="L41" s="17">
        <f>SUMIFS('Actual Inputs'!$B:$B,'Actual Inputs'!$E:$E,'Monthly Summary'!$B41,'Actual Inputs'!$I:$I,'Monthly Summary'!L$1)</f>
        <v>0</v>
      </c>
      <c r="M41" s="17">
        <f>SUMIFS('Actual Inputs'!$B:$B,'Actual Inputs'!$E:$E,'Monthly Summary'!$B41,'Actual Inputs'!$I:$I,'Monthly Summary'!M$1)</f>
        <v>0</v>
      </c>
      <c r="N41" s="17">
        <f>SUMIFS('Actual Inputs'!$B:$B,'Actual Inputs'!$E:$E,'Monthly Summary'!$B41,'Actual Inputs'!$I:$I,'Monthly Summary'!N$1)</f>
        <v>0</v>
      </c>
      <c r="P41">
        <f>IF(C41=0,0,1)</f>
        <v>0</v>
      </c>
      <c r="Q41">
        <f t="shared" ref="Q41:AA41" si="9">IF(D41=0,0,1)</f>
        <v>0</v>
      </c>
      <c r="R41">
        <f t="shared" si="9"/>
        <v>0</v>
      </c>
      <c r="S41">
        <f t="shared" si="9"/>
        <v>0</v>
      </c>
      <c r="T41">
        <f t="shared" si="9"/>
        <v>0</v>
      </c>
      <c r="U41">
        <f t="shared" si="9"/>
        <v>0</v>
      </c>
      <c r="V41">
        <f t="shared" si="9"/>
        <v>0</v>
      </c>
      <c r="W41">
        <f t="shared" si="9"/>
        <v>0</v>
      </c>
      <c r="X41">
        <f t="shared" si="9"/>
        <v>0</v>
      </c>
      <c r="Y41">
        <f t="shared" si="9"/>
        <v>0</v>
      </c>
      <c r="Z41">
        <f t="shared" si="9"/>
        <v>0</v>
      </c>
      <c r="AA41">
        <f t="shared" si="9"/>
        <v>0</v>
      </c>
    </row>
    <row r="42" spans="1:27" x14ac:dyDescent="0.3">
      <c r="A42" s="13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27" x14ac:dyDescent="0.3">
      <c r="A43" s="132"/>
      <c r="B43" s="1" t="s">
        <v>20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27" x14ac:dyDescent="0.3">
      <c r="A44" s="132"/>
      <c r="B44" s="119" t="s">
        <v>210</v>
      </c>
      <c r="C44" s="17">
        <f>SUMIFS('Actual Inputs'!$B:$B,'Actual Inputs'!$C:$C,C$3,'Actual Inputs'!$E:$E,$B44,'Actual Inputs'!$K:$K,"Fixed")</f>
        <v>0</v>
      </c>
      <c r="D44" s="17">
        <f>SUMIFS('Actual Inputs'!$B:$B,'Actual Inputs'!$C:$C,D$3,'Actual Inputs'!$E:$E,$B44,'Actual Inputs'!$K:$K,"Fixed")</f>
        <v>0</v>
      </c>
      <c r="E44" s="17">
        <f>SUMIFS('Actual Inputs'!$B:$B,'Actual Inputs'!$C:$C,E$3,'Actual Inputs'!$E:$E,$B44,'Actual Inputs'!$K:$K,"Fixed")</f>
        <v>0</v>
      </c>
      <c r="F44" s="17">
        <f>SUMIFS('Actual Inputs'!$B:$B,'Actual Inputs'!$C:$C,F$3,'Actual Inputs'!$E:$E,$B44,'Actual Inputs'!$K:$K,"Fixed")</f>
        <v>0</v>
      </c>
      <c r="G44" s="17">
        <f>SUMIFS('Actual Inputs'!$B:$B,'Actual Inputs'!$C:$C,G$3,'Actual Inputs'!$E:$E,$B44,'Actual Inputs'!$K:$K,"Fixed")</f>
        <v>0</v>
      </c>
      <c r="H44" s="17">
        <f>SUMIFS('Actual Inputs'!$B:$B,'Actual Inputs'!$C:$C,H$3,'Actual Inputs'!$E:$E,$B44,'Actual Inputs'!$K:$K,"Fixed")</f>
        <v>0</v>
      </c>
      <c r="I44" s="17">
        <f>SUMIFS('Actual Inputs'!$B:$B,'Actual Inputs'!$C:$C,I$3,'Actual Inputs'!$E:$E,$B44,'Actual Inputs'!$K:$K,"Fixed")</f>
        <v>0</v>
      </c>
      <c r="J44" s="17">
        <f>SUMIFS('Actual Inputs'!$B:$B,'Actual Inputs'!$C:$C,J$3,'Actual Inputs'!$E:$E,$B44,'Actual Inputs'!$K:$K,"Fixed")</f>
        <v>0</v>
      </c>
      <c r="K44" s="17">
        <f>SUMIFS('Actual Inputs'!$B:$B,'Actual Inputs'!$C:$C,K$3,'Actual Inputs'!$E:$E,$B44,'Actual Inputs'!$K:$K,"Fixed")</f>
        <v>0</v>
      </c>
      <c r="L44" s="17">
        <f>SUMIFS('Actual Inputs'!$B:$B,'Actual Inputs'!$C:$C,L$3,'Actual Inputs'!$E:$E,$B44,'Actual Inputs'!$K:$K,"Fixed")</f>
        <v>0</v>
      </c>
      <c r="M44" s="17">
        <f>SUMIFS('Actual Inputs'!$B:$B,'Actual Inputs'!$C:$C,M$3,'Actual Inputs'!$E:$E,$B44,'Actual Inputs'!$K:$K,"Fixed")</f>
        <v>0</v>
      </c>
      <c r="N44" s="17">
        <f>SUMIFS('Actual Inputs'!$B:$B,'Actual Inputs'!$C:$C,N$3,'Actual Inputs'!$E:$E,$B44,'Actual Inputs'!$K:$K,"Fixed")</f>
        <v>0</v>
      </c>
      <c r="P44">
        <f>IF(C44=0,0,1)</f>
        <v>0</v>
      </c>
      <c r="Q44">
        <f t="shared" ref="Q44" si="10">IF(D44=0,0,1)</f>
        <v>0</v>
      </c>
      <c r="R44">
        <f t="shared" ref="R44" si="11">IF(E44=0,0,1)</f>
        <v>0</v>
      </c>
      <c r="S44">
        <f t="shared" ref="S44" si="12">IF(F44=0,0,1)</f>
        <v>0</v>
      </c>
      <c r="T44">
        <f t="shared" ref="T44" si="13">IF(G44=0,0,1)</f>
        <v>0</v>
      </c>
      <c r="U44">
        <f t="shared" ref="U44" si="14">IF(H44=0,0,1)</f>
        <v>0</v>
      </c>
      <c r="V44">
        <f t="shared" ref="V44" si="15">IF(I44=0,0,1)</f>
        <v>0</v>
      </c>
      <c r="W44">
        <f t="shared" ref="W44" si="16">IF(J44=0,0,1)</f>
        <v>0</v>
      </c>
      <c r="X44">
        <f t="shared" ref="X44" si="17">IF(K44=0,0,1)</f>
        <v>0</v>
      </c>
      <c r="Y44">
        <f t="shared" ref="Y44" si="18">IF(L44=0,0,1)</f>
        <v>0</v>
      </c>
      <c r="Z44">
        <f t="shared" ref="Z44" si="19">IF(M44=0,0,1)</f>
        <v>0</v>
      </c>
      <c r="AA44">
        <f t="shared" ref="AA44" si="20">IF(N44=0,0,1)</f>
        <v>0</v>
      </c>
    </row>
    <row r="45" spans="1:27" x14ac:dyDescent="0.3">
      <c r="A45" s="132"/>
      <c r="B45" t="s">
        <v>45</v>
      </c>
      <c r="C45" s="17">
        <f>SUMIFS('Actual Inputs'!$B:$B,'Actual Inputs'!$C:$C,C$3,'Actual Inputs'!$E:$E,$B45,'Actual Inputs'!$K:$K,"Fixed")</f>
        <v>0</v>
      </c>
      <c r="D45" s="17">
        <f>SUMIFS('Actual Inputs'!$B:$B,'Actual Inputs'!$C:$C,D$3,'Actual Inputs'!$E:$E,$B45,'Actual Inputs'!$K:$K,"Fixed")</f>
        <v>0</v>
      </c>
      <c r="E45" s="17">
        <f>SUMIFS('Actual Inputs'!$B:$B,'Actual Inputs'!$C:$C,E$3,'Actual Inputs'!$E:$E,$B45,'Actual Inputs'!$K:$K,"Fixed")</f>
        <v>0</v>
      </c>
      <c r="F45" s="17">
        <f>SUMIFS('Actual Inputs'!$B:$B,'Actual Inputs'!$C:$C,F$3,'Actual Inputs'!$E:$E,$B45,'Actual Inputs'!$K:$K,"Fixed")</f>
        <v>0</v>
      </c>
      <c r="G45" s="17">
        <f>SUMIFS('Actual Inputs'!$B:$B,'Actual Inputs'!$C:$C,G$3,'Actual Inputs'!$E:$E,$B45,'Actual Inputs'!$K:$K,"Fixed")</f>
        <v>0</v>
      </c>
      <c r="H45" s="17">
        <f>SUMIFS('Actual Inputs'!$B:$B,'Actual Inputs'!$C:$C,H$3,'Actual Inputs'!$E:$E,$B45,'Actual Inputs'!$K:$K,"Fixed")</f>
        <v>0</v>
      </c>
      <c r="I45" s="17">
        <f>SUMIFS('Actual Inputs'!$B:$B,'Actual Inputs'!$C:$C,I$3,'Actual Inputs'!$E:$E,$B45,'Actual Inputs'!$K:$K,"Fixed")</f>
        <v>0</v>
      </c>
      <c r="J45" s="17">
        <f>SUMIFS('Actual Inputs'!$B:$B,'Actual Inputs'!$C:$C,J$3,'Actual Inputs'!$E:$E,$B45,'Actual Inputs'!$K:$K,"Fixed")</f>
        <v>0</v>
      </c>
      <c r="K45" s="17">
        <f>SUMIFS('Actual Inputs'!$B:$B,'Actual Inputs'!$C:$C,K$3,'Actual Inputs'!$E:$E,$B45,'Actual Inputs'!$K:$K,"Fixed")</f>
        <v>0</v>
      </c>
      <c r="L45" s="17">
        <f>SUMIFS('Actual Inputs'!$B:$B,'Actual Inputs'!$C:$C,L$3,'Actual Inputs'!$E:$E,$B45,'Actual Inputs'!$K:$K,"Fixed")</f>
        <v>0</v>
      </c>
      <c r="M45" s="17">
        <f>SUMIFS('Actual Inputs'!$B:$B,'Actual Inputs'!$C:$C,M$3,'Actual Inputs'!$E:$E,$B45,'Actual Inputs'!$K:$K,"Fixed")</f>
        <v>0</v>
      </c>
      <c r="N45" s="17">
        <f>SUMIFS('Actual Inputs'!$B:$B,'Actual Inputs'!$C:$C,N$3,'Actual Inputs'!$E:$E,$B45,'Actual Inputs'!$K:$K,"Fixed")</f>
        <v>0</v>
      </c>
      <c r="P45">
        <f>IF(C45=0,0,1)</f>
        <v>0</v>
      </c>
      <c r="Q45">
        <f t="shared" ref="Q45" si="21">IF(D45=0,0,1)</f>
        <v>0</v>
      </c>
      <c r="R45">
        <f t="shared" ref="R45" si="22">IF(E45=0,0,1)</f>
        <v>0</v>
      </c>
      <c r="S45">
        <f t="shared" ref="S45" si="23">IF(F45=0,0,1)</f>
        <v>0</v>
      </c>
      <c r="T45">
        <f t="shared" ref="T45" si="24">IF(G45=0,0,1)</f>
        <v>0</v>
      </c>
      <c r="U45">
        <f t="shared" ref="U45" si="25">IF(H45=0,0,1)</f>
        <v>0</v>
      </c>
      <c r="V45">
        <f t="shared" ref="V45" si="26">IF(I45=0,0,1)</f>
        <v>0</v>
      </c>
      <c r="W45">
        <f t="shared" ref="W45" si="27">IF(J45=0,0,1)</f>
        <v>0</v>
      </c>
      <c r="X45">
        <f t="shared" ref="X45" si="28">IF(K45=0,0,1)</f>
        <v>0</v>
      </c>
      <c r="Y45">
        <f t="shared" ref="Y45" si="29">IF(L45=0,0,1)</f>
        <v>0</v>
      </c>
      <c r="Z45">
        <f t="shared" ref="Z45" si="30">IF(M45=0,0,1)</f>
        <v>0</v>
      </c>
      <c r="AA45">
        <f t="shared" ref="AA45" si="31">IF(N45=0,0,1)</f>
        <v>0</v>
      </c>
    </row>
    <row r="46" spans="1:27" x14ac:dyDescent="0.3">
      <c r="A46" s="132"/>
      <c r="B46" t="s">
        <v>30</v>
      </c>
      <c r="C46" s="17">
        <f>SUMIFS('Actual Inputs'!$B:$B,'Actual Inputs'!$C:$C,C$3,'Actual Inputs'!$E:$E,$B46,'Actual Inputs'!$K:$K,"Fixed")</f>
        <v>0</v>
      </c>
      <c r="D46" s="17">
        <f>SUMIFS('Actual Inputs'!$B:$B,'Actual Inputs'!$C:$C,D$3,'Actual Inputs'!$E:$E,$B46,'Actual Inputs'!$K:$K,"Fixed")</f>
        <v>0</v>
      </c>
      <c r="E46" s="17">
        <f>SUMIFS('Actual Inputs'!$B:$B,'Actual Inputs'!$C:$C,E$3,'Actual Inputs'!$E:$E,$B46,'Actual Inputs'!$K:$K,"Fixed")</f>
        <v>0</v>
      </c>
      <c r="F46" s="17">
        <f>SUMIFS('Actual Inputs'!$B:$B,'Actual Inputs'!$C:$C,F$3,'Actual Inputs'!$E:$E,$B46,'Actual Inputs'!$K:$K,"Fixed")</f>
        <v>0</v>
      </c>
      <c r="G46" s="17">
        <f>SUMIFS('Actual Inputs'!$B:$B,'Actual Inputs'!$C:$C,G$3,'Actual Inputs'!$E:$E,$B46,'Actual Inputs'!$K:$K,"Fixed")</f>
        <v>0</v>
      </c>
      <c r="H46" s="17">
        <f>SUMIFS('Actual Inputs'!$B:$B,'Actual Inputs'!$C:$C,H$3,'Actual Inputs'!$E:$E,$B46,'Actual Inputs'!$K:$K,"Fixed")</f>
        <v>0</v>
      </c>
      <c r="I46" s="17">
        <f>SUMIFS('Actual Inputs'!$B:$B,'Actual Inputs'!$C:$C,I$3,'Actual Inputs'!$E:$E,$B46,'Actual Inputs'!$K:$K,"Fixed")</f>
        <v>0</v>
      </c>
      <c r="J46" s="17">
        <f>SUMIFS('Actual Inputs'!$B:$B,'Actual Inputs'!$C:$C,J$3,'Actual Inputs'!$E:$E,$B46,'Actual Inputs'!$K:$K,"Fixed")</f>
        <v>0</v>
      </c>
      <c r="K46" s="17">
        <f>SUMIFS('Actual Inputs'!$B:$B,'Actual Inputs'!$C:$C,K$3,'Actual Inputs'!$E:$E,$B46,'Actual Inputs'!$K:$K,"Fixed")</f>
        <v>0</v>
      </c>
      <c r="L46" s="17">
        <f>SUMIFS('Actual Inputs'!$B:$B,'Actual Inputs'!$C:$C,L$3,'Actual Inputs'!$E:$E,$B46,'Actual Inputs'!$K:$K,"Fixed")</f>
        <v>0</v>
      </c>
      <c r="M46" s="17">
        <f>SUMIFS('Actual Inputs'!$B:$B,'Actual Inputs'!$C:$C,M$3,'Actual Inputs'!$E:$E,$B46,'Actual Inputs'!$K:$K,"Fixed")</f>
        <v>0</v>
      </c>
      <c r="N46" s="17">
        <f>SUMIFS('Actual Inputs'!$B:$B,'Actual Inputs'!$C:$C,N$3,'Actual Inputs'!$E:$E,$B46,'Actual Inputs'!$K:$K,"Fixed")</f>
        <v>0</v>
      </c>
      <c r="P46">
        <f t="shared" ref="P46:P50" si="32">IF(C46=0,0,1)</f>
        <v>0</v>
      </c>
      <c r="Q46">
        <f t="shared" ref="Q46:Q50" si="33">IF(D46=0,0,1)</f>
        <v>0</v>
      </c>
      <c r="R46">
        <f t="shared" ref="R46:R50" si="34">IF(E46=0,0,1)</f>
        <v>0</v>
      </c>
      <c r="S46">
        <f t="shared" ref="S46:S50" si="35">IF(F46=0,0,1)</f>
        <v>0</v>
      </c>
      <c r="T46">
        <f t="shared" ref="T46:T50" si="36">IF(G46=0,0,1)</f>
        <v>0</v>
      </c>
      <c r="U46">
        <f t="shared" ref="U46:U50" si="37">IF(H46=0,0,1)</f>
        <v>0</v>
      </c>
      <c r="V46">
        <f t="shared" ref="V46:V50" si="38">IF(I46=0,0,1)</f>
        <v>0</v>
      </c>
      <c r="W46">
        <f t="shared" ref="W46:W50" si="39">IF(J46=0,0,1)</f>
        <v>0</v>
      </c>
      <c r="X46">
        <f t="shared" ref="X46:X50" si="40">IF(K46=0,0,1)</f>
        <v>0</v>
      </c>
      <c r="Y46">
        <f t="shared" ref="Y46:Y50" si="41">IF(L46=0,0,1)</f>
        <v>0</v>
      </c>
      <c r="Z46">
        <f t="shared" ref="Z46:Z50" si="42">IF(M46=0,0,1)</f>
        <v>0</v>
      </c>
      <c r="AA46">
        <f t="shared" ref="AA46:AA50" si="43">IF(N46=0,0,1)</f>
        <v>0</v>
      </c>
    </row>
    <row r="47" spans="1:27" x14ac:dyDescent="0.3">
      <c r="A47" s="132"/>
      <c r="B47" t="s">
        <v>46</v>
      </c>
      <c r="C47" s="17">
        <f>SUMIFS('Actual Inputs'!$B:$B,'Actual Inputs'!$C:$C,C$3,'Actual Inputs'!$E:$E,$B47,'Actual Inputs'!$K:$K,"Fixed")</f>
        <v>0</v>
      </c>
      <c r="D47" s="17">
        <f>SUMIFS('Actual Inputs'!$B:$B,'Actual Inputs'!$C:$C,D$3,'Actual Inputs'!$E:$E,$B47,'Actual Inputs'!$K:$K,"Fixed")</f>
        <v>0</v>
      </c>
      <c r="E47" s="17">
        <f>SUMIFS('Actual Inputs'!$B:$B,'Actual Inputs'!$C:$C,E$3,'Actual Inputs'!$E:$E,$B47,'Actual Inputs'!$K:$K,"Fixed")</f>
        <v>0</v>
      </c>
      <c r="F47" s="17">
        <f>SUMIFS('Actual Inputs'!$B:$B,'Actual Inputs'!$C:$C,F$3,'Actual Inputs'!$E:$E,$B47,'Actual Inputs'!$K:$K,"Fixed")</f>
        <v>0</v>
      </c>
      <c r="G47" s="17">
        <f>SUMIFS('Actual Inputs'!$B:$B,'Actual Inputs'!$C:$C,G$3,'Actual Inputs'!$E:$E,$B47,'Actual Inputs'!$K:$K,"Fixed")</f>
        <v>0</v>
      </c>
      <c r="H47" s="17">
        <f>SUMIFS('Actual Inputs'!$B:$B,'Actual Inputs'!$C:$C,H$3,'Actual Inputs'!$E:$E,$B47,'Actual Inputs'!$K:$K,"Fixed")</f>
        <v>0</v>
      </c>
      <c r="I47" s="17">
        <f>SUMIFS('Actual Inputs'!$B:$B,'Actual Inputs'!$C:$C,I$3,'Actual Inputs'!$E:$E,$B47,'Actual Inputs'!$K:$K,"Fixed")</f>
        <v>0</v>
      </c>
      <c r="J47" s="17">
        <f>SUMIFS('Actual Inputs'!$B:$B,'Actual Inputs'!$C:$C,J$3,'Actual Inputs'!$E:$E,$B47,'Actual Inputs'!$K:$K,"Fixed")</f>
        <v>0</v>
      </c>
      <c r="K47" s="17">
        <f>SUMIFS('Actual Inputs'!$B:$B,'Actual Inputs'!$C:$C,K$3,'Actual Inputs'!$E:$E,$B47,'Actual Inputs'!$K:$K,"Fixed")</f>
        <v>0</v>
      </c>
      <c r="L47" s="17">
        <f>SUMIFS('Actual Inputs'!$B:$B,'Actual Inputs'!$C:$C,L$3,'Actual Inputs'!$E:$E,$B47,'Actual Inputs'!$K:$K,"Fixed")</f>
        <v>0</v>
      </c>
      <c r="M47" s="17">
        <f>SUMIFS('Actual Inputs'!$B:$B,'Actual Inputs'!$C:$C,M$3,'Actual Inputs'!$E:$E,$B47,'Actual Inputs'!$K:$K,"Fixed")</f>
        <v>0</v>
      </c>
      <c r="N47" s="17">
        <f>SUMIFS('Actual Inputs'!$B:$B,'Actual Inputs'!$C:$C,N$3,'Actual Inputs'!$E:$E,$B47,'Actual Inputs'!$K:$K,"Fixed")</f>
        <v>0</v>
      </c>
      <c r="P47">
        <f t="shared" si="32"/>
        <v>0</v>
      </c>
      <c r="Q47">
        <f t="shared" si="33"/>
        <v>0</v>
      </c>
      <c r="R47">
        <f t="shared" si="34"/>
        <v>0</v>
      </c>
      <c r="S47">
        <f t="shared" si="35"/>
        <v>0</v>
      </c>
      <c r="T47">
        <f t="shared" si="36"/>
        <v>0</v>
      </c>
      <c r="U47">
        <f t="shared" si="37"/>
        <v>0</v>
      </c>
      <c r="V47">
        <f t="shared" si="38"/>
        <v>0</v>
      </c>
      <c r="W47">
        <f t="shared" si="39"/>
        <v>0</v>
      </c>
      <c r="X47">
        <f t="shared" si="40"/>
        <v>0</v>
      </c>
      <c r="Y47">
        <f t="shared" si="41"/>
        <v>0</v>
      </c>
      <c r="Z47">
        <f t="shared" si="42"/>
        <v>0</v>
      </c>
      <c r="AA47">
        <f t="shared" si="43"/>
        <v>0</v>
      </c>
    </row>
    <row r="48" spans="1:27" x14ac:dyDescent="0.3">
      <c r="A48" s="132"/>
      <c r="B48" t="s">
        <v>35</v>
      </c>
      <c r="C48" s="17">
        <f>SUMIFS('Actual Inputs'!$B:$B,'Actual Inputs'!$C:$C,C$3,'Actual Inputs'!$E:$E,$B48,'Actual Inputs'!$K:$K,"Fixed")</f>
        <v>0</v>
      </c>
      <c r="D48" s="17">
        <f>SUMIFS('Actual Inputs'!$B:$B,'Actual Inputs'!$C:$C,D$3,'Actual Inputs'!$E:$E,$B48,'Actual Inputs'!$K:$K,"Fixed")</f>
        <v>0</v>
      </c>
      <c r="E48" s="17">
        <f>SUMIFS('Actual Inputs'!$B:$B,'Actual Inputs'!$C:$C,E$3,'Actual Inputs'!$E:$E,$B48,'Actual Inputs'!$K:$K,"Fixed")</f>
        <v>0</v>
      </c>
      <c r="F48" s="17">
        <f>SUMIFS('Actual Inputs'!$B:$B,'Actual Inputs'!$C:$C,F$3,'Actual Inputs'!$E:$E,$B48,'Actual Inputs'!$K:$K,"Fixed")</f>
        <v>0</v>
      </c>
      <c r="G48" s="17">
        <f>SUMIFS('Actual Inputs'!$B:$B,'Actual Inputs'!$C:$C,G$3,'Actual Inputs'!$E:$E,$B48,'Actual Inputs'!$K:$K,"Fixed")</f>
        <v>0</v>
      </c>
      <c r="H48" s="17">
        <f>SUMIFS('Actual Inputs'!$B:$B,'Actual Inputs'!$C:$C,H$3,'Actual Inputs'!$E:$E,$B48,'Actual Inputs'!$K:$K,"Fixed")</f>
        <v>0</v>
      </c>
      <c r="I48" s="17">
        <f>SUMIFS('Actual Inputs'!$B:$B,'Actual Inputs'!$C:$C,I$3,'Actual Inputs'!$E:$E,$B48,'Actual Inputs'!$K:$K,"Fixed")</f>
        <v>0</v>
      </c>
      <c r="J48" s="17">
        <f>SUMIFS('Actual Inputs'!$B:$B,'Actual Inputs'!$C:$C,J$3,'Actual Inputs'!$E:$E,$B48,'Actual Inputs'!$K:$K,"Fixed")</f>
        <v>0</v>
      </c>
      <c r="K48" s="17">
        <f>SUMIFS('Actual Inputs'!$B:$B,'Actual Inputs'!$C:$C,K$3,'Actual Inputs'!$E:$E,$B48,'Actual Inputs'!$K:$K,"Fixed")</f>
        <v>0</v>
      </c>
      <c r="L48" s="17">
        <f>SUMIFS('Actual Inputs'!$B:$B,'Actual Inputs'!$C:$C,L$3,'Actual Inputs'!$E:$E,$B48,'Actual Inputs'!$K:$K,"Fixed")</f>
        <v>0</v>
      </c>
      <c r="M48" s="17">
        <f>SUMIFS('Actual Inputs'!$B:$B,'Actual Inputs'!$C:$C,M$3,'Actual Inputs'!$E:$E,$B48,'Actual Inputs'!$K:$K,"Fixed")</f>
        <v>0</v>
      </c>
      <c r="N48" s="17">
        <f>SUMIFS('Actual Inputs'!$B:$B,'Actual Inputs'!$C:$C,N$3,'Actual Inputs'!$E:$E,$B48,'Actual Inputs'!$K:$K,"Fixed")</f>
        <v>0</v>
      </c>
      <c r="P48">
        <f t="shared" si="32"/>
        <v>0</v>
      </c>
      <c r="Q48">
        <f t="shared" si="33"/>
        <v>0</v>
      </c>
      <c r="R48">
        <f t="shared" si="34"/>
        <v>0</v>
      </c>
      <c r="S48">
        <f t="shared" si="35"/>
        <v>0</v>
      </c>
      <c r="T48">
        <f t="shared" si="36"/>
        <v>0</v>
      </c>
      <c r="U48">
        <f t="shared" si="37"/>
        <v>0</v>
      </c>
      <c r="V48">
        <f t="shared" si="38"/>
        <v>0</v>
      </c>
      <c r="W48">
        <f t="shared" si="39"/>
        <v>0</v>
      </c>
      <c r="X48">
        <f t="shared" si="40"/>
        <v>0</v>
      </c>
      <c r="Y48">
        <f t="shared" si="41"/>
        <v>0</v>
      </c>
      <c r="Z48">
        <f t="shared" si="42"/>
        <v>0</v>
      </c>
      <c r="AA48">
        <f t="shared" si="43"/>
        <v>0</v>
      </c>
    </row>
    <row r="49" spans="1:27" x14ac:dyDescent="0.3">
      <c r="A49" s="132"/>
      <c r="B49" t="s">
        <v>47</v>
      </c>
      <c r="C49" s="17">
        <f>SUMIFS('Actual Inputs'!$B:$B,'Actual Inputs'!$C:$C,C$3,'Actual Inputs'!$E:$E,$B49,'Actual Inputs'!$K:$K,"Fixed")</f>
        <v>0</v>
      </c>
      <c r="D49" s="17">
        <f>SUMIFS('Actual Inputs'!$B:$B,'Actual Inputs'!$C:$C,D$3,'Actual Inputs'!$E:$E,$B49,'Actual Inputs'!$K:$K,"Fixed")</f>
        <v>0</v>
      </c>
      <c r="E49" s="17">
        <f>SUMIFS('Actual Inputs'!$B:$B,'Actual Inputs'!$C:$C,E$3,'Actual Inputs'!$E:$E,$B49,'Actual Inputs'!$K:$K,"Fixed")</f>
        <v>0</v>
      </c>
      <c r="F49" s="17">
        <f>SUMIFS('Actual Inputs'!$B:$B,'Actual Inputs'!$C:$C,F$3,'Actual Inputs'!$E:$E,$B49,'Actual Inputs'!$K:$K,"Fixed")</f>
        <v>0</v>
      </c>
      <c r="G49" s="17">
        <f>SUMIFS('Actual Inputs'!$B:$B,'Actual Inputs'!$C:$C,G$3,'Actual Inputs'!$E:$E,$B49,'Actual Inputs'!$K:$K,"Fixed")</f>
        <v>0</v>
      </c>
      <c r="H49" s="17">
        <f>SUMIFS('Actual Inputs'!$B:$B,'Actual Inputs'!$C:$C,H$3,'Actual Inputs'!$E:$E,$B49,'Actual Inputs'!$K:$K,"Fixed")</f>
        <v>0</v>
      </c>
      <c r="I49" s="17">
        <f>SUMIFS('Actual Inputs'!$B:$B,'Actual Inputs'!$C:$C,I$3,'Actual Inputs'!$E:$E,$B49,'Actual Inputs'!$K:$K,"Fixed")</f>
        <v>0</v>
      </c>
      <c r="J49" s="17">
        <f>SUMIFS('Actual Inputs'!$B:$B,'Actual Inputs'!$C:$C,J$3,'Actual Inputs'!$E:$E,$B49,'Actual Inputs'!$K:$K,"Fixed")</f>
        <v>0</v>
      </c>
      <c r="K49" s="17">
        <f>SUMIFS('Actual Inputs'!$B:$B,'Actual Inputs'!$C:$C,K$3,'Actual Inputs'!$E:$E,$B49,'Actual Inputs'!$K:$K,"Fixed")</f>
        <v>0</v>
      </c>
      <c r="L49" s="17">
        <f>SUMIFS('Actual Inputs'!$B:$B,'Actual Inputs'!$C:$C,L$3,'Actual Inputs'!$E:$E,$B49,'Actual Inputs'!$K:$K,"Fixed")</f>
        <v>0</v>
      </c>
      <c r="M49" s="17">
        <f>SUMIFS('Actual Inputs'!$B:$B,'Actual Inputs'!$C:$C,M$3,'Actual Inputs'!$E:$E,$B49,'Actual Inputs'!$K:$K,"Fixed")</f>
        <v>0</v>
      </c>
      <c r="N49" s="17">
        <f>SUMIFS('Actual Inputs'!$B:$B,'Actual Inputs'!$C:$C,N$3,'Actual Inputs'!$E:$E,$B49,'Actual Inputs'!$K:$K,"Fixed")</f>
        <v>0</v>
      </c>
      <c r="P49">
        <f t="shared" si="32"/>
        <v>0</v>
      </c>
      <c r="Q49">
        <f t="shared" si="33"/>
        <v>0</v>
      </c>
      <c r="R49">
        <f t="shared" si="34"/>
        <v>0</v>
      </c>
      <c r="S49">
        <f t="shared" si="35"/>
        <v>0</v>
      </c>
      <c r="T49">
        <f t="shared" si="36"/>
        <v>0</v>
      </c>
      <c r="U49">
        <f t="shared" si="37"/>
        <v>0</v>
      </c>
      <c r="V49">
        <f t="shared" si="38"/>
        <v>0</v>
      </c>
      <c r="W49">
        <f t="shared" si="39"/>
        <v>0</v>
      </c>
      <c r="X49">
        <f t="shared" si="40"/>
        <v>0</v>
      </c>
      <c r="Y49">
        <f t="shared" si="41"/>
        <v>0</v>
      </c>
      <c r="Z49">
        <f t="shared" si="42"/>
        <v>0</v>
      </c>
      <c r="AA49">
        <f t="shared" si="43"/>
        <v>0</v>
      </c>
    </row>
    <row r="50" spans="1:27" x14ac:dyDescent="0.3">
      <c r="A50" s="132"/>
      <c r="B50" s="1" t="s">
        <v>48</v>
      </c>
      <c r="C50" s="20">
        <f>SUM(C45:C49)</f>
        <v>0</v>
      </c>
      <c r="D50" s="20">
        <f t="shared" ref="D50:N50" si="44">SUM(D45:D49)</f>
        <v>0</v>
      </c>
      <c r="E50" s="20">
        <f t="shared" si="44"/>
        <v>0</v>
      </c>
      <c r="F50" s="20">
        <f t="shared" si="44"/>
        <v>0</v>
      </c>
      <c r="G50" s="20">
        <f t="shared" si="44"/>
        <v>0</v>
      </c>
      <c r="H50" s="20">
        <f t="shared" si="44"/>
        <v>0</v>
      </c>
      <c r="I50" s="20">
        <f t="shared" si="44"/>
        <v>0</v>
      </c>
      <c r="J50" s="20">
        <f t="shared" si="44"/>
        <v>0</v>
      </c>
      <c r="K50" s="20">
        <f t="shared" si="44"/>
        <v>0</v>
      </c>
      <c r="L50" s="20">
        <f t="shared" si="44"/>
        <v>0</v>
      </c>
      <c r="M50" s="20">
        <f t="shared" si="44"/>
        <v>0</v>
      </c>
      <c r="N50" s="20">
        <f t="shared" si="44"/>
        <v>0</v>
      </c>
      <c r="P50">
        <f t="shared" si="32"/>
        <v>0</v>
      </c>
      <c r="Q50">
        <f t="shared" si="33"/>
        <v>0</v>
      </c>
      <c r="R50">
        <f t="shared" si="34"/>
        <v>0</v>
      </c>
      <c r="S50">
        <f t="shared" si="35"/>
        <v>0</v>
      </c>
      <c r="T50">
        <f t="shared" si="36"/>
        <v>0</v>
      </c>
      <c r="U50">
        <f t="shared" si="37"/>
        <v>0</v>
      </c>
      <c r="V50">
        <f t="shared" si="38"/>
        <v>0</v>
      </c>
      <c r="W50">
        <f t="shared" si="39"/>
        <v>0</v>
      </c>
      <c r="X50">
        <f t="shared" si="40"/>
        <v>0</v>
      </c>
      <c r="Y50">
        <f t="shared" si="41"/>
        <v>0</v>
      </c>
      <c r="Z50">
        <f t="shared" si="42"/>
        <v>0</v>
      </c>
      <c r="AA50">
        <f t="shared" si="43"/>
        <v>0</v>
      </c>
    </row>
    <row r="51" spans="1:27" x14ac:dyDescent="0.3">
      <c r="A51" s="132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27" x14ac:dyDescent="0.3">
      <c r="A52" s="132"/>
      <c r="B52" s="1" t="s">
        <v>21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27" x14ac:dyDescent="0.3">
      <c r="A53" s="132"/>
      <c r="B53" t="s">
        <v>24</v>
      </c>
      <c r="C53" s="17">
        <f>SUMIFS('Actual Inputs'!$B:$B,'Actual Inputs'!$C:$C,C$3,'Actual Inputs'!$E:$E,$B53,'Actual Inputs'!$K:$K,"Variable")</f>
        <v>0</v>
      </c>
      <c r="D53" s="17">
        <f>SUMIFS('Actual Inputs'!$B:$B,'Actual Inputs'!$C:$C,D$3,'Actual Inputs'!$E:$E,$B53,'Actual Inputs'!$K:$K,"Variable")</f>
        <v>0</v>
      </c>
      <c r="E53" s="17">
        <f>SUMIFS('Actual Inputs'!$B:$B,'Actual Inputs'!$C:$C,E$3,'Actual Inputs'!$E:$E,$B53,'Actual Inputs'!$K:$K,"Variable")</f>
        <v>0</v>
      </c>
      <c r="F53" s="17">
        <f>SUMIFS('Actual Inputs'!$B:$B,'Actual Inputs'!$C:$C,F$3,'Actual Inputs'!$E:$E,$B53,'Actual Inputs'!$K:$K,"Variable")</f>
        <v>0</v>
      </c>
      <c r="G53" s="17">
        <f>SUMIFS('Actual Inputs'!$B:$B,'Actual Inputs'!$C:$C,G$3,'Actual Inputs'!$E:$E,$B53,'Actual Inputs'!$K:$K,"Variable")</f>
        <v>0</v>
      </c>
      <c r="H53" s="17">
        <f>SUMIFS('Actual Inputs'!$B:$B,'Actual Inputs'!$C:$C,H$3,'Actual Inputs'!$E:$E,$B53,'Actual Inputs'!$K:$K,"Variable")</f>
        <v>0</v>
      </c>
      <c r="I53" s="17">
        <f>SUMIFS('Actual Inputs'!$B:$B,'Actual Inputs'!$C:$C,I$3,'Actual Inputs'!$E:$E,$B53,'Actual Inputs'!$K:$K,"Variable")</f>
        <v>0</v>
      </c>
      <c r="J53" s="17">
        <f>SUMIFS('Actual Inputs'!$B:$B,'Actual Inputs'!$C:$C,J$3,'Actual Inputs'!$E:$E,$B53,'Actual Inputs'!$K:$K,"Variable")</f>
        <v>0</v>
      </c>
      <c r="K53" s="17">
        <f>SUMIFS('Actual Inputs'!$B:$B,'Actual Inputs'!$C:$C,K$3,'Actual Inputs'!$E:$E,$B53,'Actual Inputs'!$K:$K,"Variable")</f>
        <v>0</v>
      </c>
      <c r="L53" s="17">
        <f>SUMIFS('Actual Inputs'!$B:$B,'Actual Inputs'!$C:$C,L$3,'Actual Inputs'!$E:$E,$B53,'Actual Inputs'!$K:$K,"Variable")</f>
        <v>0</v>
      </c>
      <c r="M53" s="17">
        <f>SUMIFS('Actual Inputs'!$B:$B,'Actual Inputs'!$C:$C,M$3,'Actual Inputs'!$E:$E,$B53,'Actual Inputs'!$K:$K,"Variable")</f>
        <v>0</v>
      </c>
      <c r="N53" s="17">
        <f>SUMIFS('Actual Inputs'!$B:$B,'Actual Inputs'!$C:$C,N$3,'Actual Inputs'!$E:$E,$B53,'Actual Inputs'!$K:$K,"Variable")</f>
        <v>0</v>
      </c>
      <c r="P53">
        <f>IF(C53=0,0,1)</f>
        <v>0</v>
      </c>
      <c r="Q53">
        <f t="shared" ref="Q53:Q58" si="45">IF(D53=0,0,1)</f>
        <v>0</v>
      </c>
      <c r="R53">
        <f t="shared" ref="R53:R58" si="46">IF(E53=0,0,1)</f>
        <v>0</v>
      </c>
      <c r="S53">
        <f t="shared" ref="S53:S58" si="47">IF(F53=0,0,1)</f>
        <v>0</v>
      </c>
      <c r="T53">
        <f t="shared" ref="T53:T58" si="48">IF(G53=0,0,1)</f>
        <v>0</v>
      </c>
      <c r="U53">
        <f t="shared" ref="U53:U58" si="49">IF(H53=0,0,1)</f>
        <v>0</v>
      </c>
      <c r="V53">
        <f t="shared" ref="V53:V58" si="50">IF(I53=0,0,1)</f>
        <v>0</v>
      </c>
      <c r="W53">
        <f t="shared" ref="W53:W58" si="51">IF(J53=0,0,1)</f>
        <v>0</v>
      </c>
      <c r="X53">
        <f t="shared" ref="X53:X58" si="52">IF(K53=0,0,1)</f>
        <v>0</v>
      </c>
      <c r="Y53">
        <f t="shared" ref="Y53:Y58" si="53">IF(L53=0,0,1)</f>
        <v>0</v>
      </c>
      <c r="Z53">
        <f t="shared" ref="Z53:Z58" si="54">IF(M53=0,0,1)</f>
        <v>0</v>
      </c>
      <c r="AA53">
        <f t="shared" ref="AA53:AA58" si="55">IF(N53=0,0,1)</f>
        <v>0</v>
      </c>
    </row>
    <row r="54" spans="1:27" x14ac:dyDescent="0.3">
      <c r="A54" s="132"/>
      <c r="B54" t="s">
        <v>25</v>
      </c>
      <c r="C54" s="17">
        <f>SUMIFS('Actual Inputs'!$B:$B,'Actual Inputs'!$C:$C,C$3,'Actual Inputs'!$E:$E,$B54,'Actual Inputs'!$K:$K,"Variable")</f>
        <v>0</v>
      </c>
      <c r="D54" s="17">
        <f>SUMIFS('Actual Inputs'!$B:$B,'Actual Inputs'!$C:$C,D$3,'Actual Inputs'!$E:$E,$B54,'Actual Inputs'!$K:$K,"Variable")</f>
        <v>0</v>
      </c>
      <c r="E54" s="17">
        <f>SUMIFS('Actual Inputs'!$B:$B,'Actual Inputs'!$C:$C,E$3,'Actual Inputs'!$E:$E,$B54,'Actual Inputs'!$K:$K,"Variable")</f>
        <v>0</v>
      </c>
      <c r="F54" s="17">
        <f>SUMIFS('Actual Inputs'!$B:$B,'Actual Inputs'!$C:$C,F$3,'Actual Inputs'!$E:$E,$B54,'Actual Inputs'!$K:$K,"Variable")</f>
        <v>0</v>
      </c>
      <c r="G54" s="17">
        <f>SUMIFS('Actual Inputs'!$B:$B,'Actual Inputs'!$C:$C,G$3,'Actual Inputs'!$E:$E,$B54,'Actual Inputs'!$K:$K,"Variable")</f>
        <v>0</v>
      </c>
      <c r="H54" s="17">
        <f>SUMIFS('Actual Inputs'!$B:$B,'Actual Inputs'!$C:$C,H$3,'Actual Inputs'!$E:$E,$B54,'Actual Inputs'!$K:$K,"Variable")</f>
        <v>0</v>
      </c>
      <c r="I54" s="17">
        <f>SUMIFS('Actual Inputs'!$B:$B,'Actual Inputs'!$C:$C,I$3,'Actual Inputs'!$E:$E,$B54,'Actual Inputs'!$K:$K,"Variable")</f>
        <v>0</v>
      </c>
      <c r="J54" s="17">
        <f>SUMIFS('Actual Inputs'!$B:$B,'Actual Inputs'!$C:$C,J$3,'Actual Inputs'!$E:$E,$B54,'Actual Inputs'!$K:$K,"Variable")</f>
        <v>0</v>
      </c>
      <c r="K54" s="17">
        <f>SUMIFS('Actual Inputs'!$B:$B,'Actual Inputs'!$C:$C,K$3,'Actual Inputs'!$E:$E,$B54,'Actual Inputs'!$K:$K,"Variable")</f>
        <v>0</v>
      </c>
      <c r="L54" s="17">
        <f>SUMIFS('Actual Inputs'!$B:$B,'Actual Inputs'!$C:$C,L$3,'Actual Inputs'!$E:$E,$B54,'Actual Inputs'!$K:$K,"Variable")</f>
        <v>0</v>
      </c>
      <c r="M54" s="17">
        <f>SUMIFS('Actual Inputs'!$B:$B,'Actual Inputs'!$C:$C,M$3,'Actual Inputs'!$E:$E,$B54,'Actual Inputs'!$K:$K,"Variable")</f>
        <v>0</v>
      </c>
      <c r="N54" s="17">
        <f>SUMIFS('Actual Inputs'!$B:$B,'Actual Inputs'!$C:$C,N$3,'Actual Inputs'!$E:$E,$B54,'Actual Inputs'!$K:$K,"Variable")</f>
        <v>0</v>
      </c>
      <c r="P54">
        <f t="shared" ref="P54:P58" si="56">IF(C54=0,0,1)</f>
        <v>0</v>
      </c>
      <c r="Q54">
        <f t="shared" si="45"/>
        <v>0</v>
      </c>
      <c r="R54">
        <f t="shared" si="46"/>
        <v>0</v>
      </c>
      <c r="S54">
        <f t="shared" si="47"/>
        <v>0</v>
      </c>
      <c r="T54">
        <f t="shared" si="48"/>
        <v>0</v>
      </c>
      <c r="U54">
        <f t="shared" si="49"/>
        <v>0</v>
      </c>
      <c r="V54">
        <f t="shared" si="50"/>
        <v>0</v>
      </c>
      <c r="W54">
        <f t="shared" si="51"/>
        <v>0</v>
      </c>
      <c r="X54">
        <f t="shared" si="52"/>
        <v>0</v>
      </c>
      <c r="Y54">
        <f t="shared" si="53"/>
        <v>0</v>
      </c>
      <c r="Z54">
        <f t="shared" si="54"/>
        <v>0</v>
      </c>
      <c r="AA54">
        <f t="shared" si="55"/>
        <v>0</v>
      </c>
    </row>
    <row r="55" spans="1:27" x14ac:dyDescent="0.3">
      <c r="A55" s="132"/>
      <c r="B55" t="s">
        <v>26</v>
      </c>
      <c r="C55" s="17">
        <f>SUMIFS('Actual Inputs'!$B:$B,'Actual Inputs'!$C:$C,C$3,'Actual Inputs'!$E:$E,$B55,'Actual Inputs'!$K:$K,"Variable")</f>
        <v>0</v>
      </c>
      <c r="D55" s="17">
        <f>SUMIFS('Actual Inputs'!$B:$B,'Actual Inputs'!$C:$C,D$3,'Actual Inputs'!$E:$E,$B55,'Actual Inputs'!$K:$K,"Variable")</f>
        <v>0</v>
      </c>
      <c r="E55" s="17">
        <f>SUMIFS('Actual Inputs'!$B:$B,'Actual Inputs'!$C:$C,E$3,'Actual Inputs'!$E:$E,$B55,'Actual Inputs'!$K:$K,"Variable")</f>
        <v>0</v>
      </c>
      <c r="F55" s="17">
        <f>SUMIFS('Actual Inputs'!$B:$B,'Actual Inputs'!$C:$C,F$3,'Actual Inputs'!$E:$E,$B55,'Actual Inputs'!$K:$K,"Variable")</f>
        <v>0</v>
      </c>
      <c r="G55" s="17">
        <f>SUMIFS('Actual Inputs'!$B:$B,'Actual Inputs'!$C:$C,G$3,'Actual Inputs'!$E:$E,$B55,'Actual Inputs'!$K:$K,"Variable")</f>
        <v>0</v>
      </c>
      <c r="H55" s="17">
        <f>SUMIFS('Actual Inputs'!$B:$B,'Actual Inputs'!$C:$C,H$3,'Actual Inputs'!$E:$E,$B55,'Actual Inputs'!$K:$K,"Variable")</f>
        <v>0</v>
      </c>
      <c r="I55" s="17">
        <f>SUMIFS('Actual Inputs'!$B:$B,'Actual Inputs'!$C:$C,I$3,'Actual Inputs'!$E:$E,$B55,'Actual Inputs'!$K:$K,"Variable")</f>
        <v>0</v>
      </c>
      <c r="J55" s="17">
        <f>SUMIFS('Actual Inputs'!$B:$B,'Actual Inputs'!$C:$C,J$3,'Actual Inputs'!$E:$E,$B55,'Actual Inputs'!$K:$K,"Variable")</f>
        <v>0</v>
      </c>
      <c r="K55" s="17">
        <f>SUMIFS('Actual Inputs'!$B:$B,'Actual Inputs'!$C:$C,K$3,'Actual Inputs'!$E:$E,$B55,'Actual Inputs'!$K:$K,"Variable")</f>
        <v>0</v>
      </c>
      <c r="L55" s="17">
        <f>SUMIFS('Actual Inputs'!$B:$B,'Actual Inputs'!$C:$C,L$3,'Actual Inputs'!$E:$E,$B55,'Actual Inputs'!$K:$K,"Variable")</f>
        <v>0</v>
      </c>
      <c r="M55" s="17">
        <f>SUMIFS('Actual Inputs'!$B:$B,'Actual Inputs'!$C:$C,M$3,'Actual Inputs'!$E:$E,$B55,'Actual Inputs'!$K:$K,"Variable")</f>
        <v>0</v>
      </c>
      <c r="N55" s="17">
        <f>SUMIFS('Actual Inputs'!$B:$B,'Actual Inputs'!$C:$C,N$3,'Actual Inputs'!$E:$E,$B55,'Actual Inputs'!$K:$K,"Variable")</f>
        <v>0</v>
      </c>
      <c r="P55">
        <f t="shared" si="56"/>
        <v>0</v>
      </c>
      <c r="Q55">
        <f t="shared" si="45"/>
        <v>0</v>
      </c>
      <c r="R55">
        <f t="shared" si="46"/>
        <v>0</v>
      </c>
      <c r="S55">
        <f t="shared" si="47"/>
        <v>0</v>
      </c>
      <c r="T55">
        <f t="shared" si="48"/>
        <v>0</v>
      </c>
      <c r="U55">
        <f t="shared" si="49"/>
        <v>0</v>
      </c>
      <c r="V55">
        <f t="shared" si="50"/>
        <v>0</v>
      </c>
      <c r="W55">
        <f t="shared" si="51"/>
        <v>0</v>
      </c>
      <c r="X55">
        <f t="shared" si="52"/>
        <v>0</v>
      </c>
      <c r="Y55">
        <f t="shared" si="53"/>
        <v>0</v>
      </c>
      <c r="Z55">
        <f t="shared" si="54"/>
        <v>0</v>
      </c>
      <c r="AA55">
        <f t="shared" si="55"/>
        <v>0</v>
      </c>
    </row>
    <row r="56" spans="1:27" x14ac:dyDescent="0.3">
      <c r="A56" s="132"/>
      <c r="B56" t="s">
        <v>45</v>
      </c>
      <c r="C56" s="17">
        <f>SUMIFS('Actual Inputs'!$B:$B,'Actual Inputs'!$C:$C,C$3,'Actual Inputs'!$E:$E,$B56,'Actual Inputs'!$K:$K,"Variable")</f>
        <v>0</v>
      </c>
      <c r="D56" s="17">
        <f>SUMIFS('Actual Inputs'!$B:$B,'Actual Inputs'!$C:$C,D$3,'Actual Inputs'!$E:$E,$B56,'Actual Inputs'!$K:$K,"Variable")</f>
        <v>0</v>
      </c>
      <c r="E56" s="17">
        <f>SUMIFS('Actual Inputs'!$B:$B,'Actual Inputs'!$C:$C,E$3,'Actual Inputs'!$E:$E,$B56,'Actual Inputs'!$K:$K,"Variable")</f>
        <v>0</v>
      </c>
      <c r="F56" s="17">
        <f>SUMIFS('Actual Inputs'!$B:$B,'Actual Inputs'!$C:$C,F$3,'Actual Inputs'!$E:$E,$B56,'Actual Inputs'!$K:$K,"Variable")</f>
        <v>0</v>
      </c>
      <c r="G56" s="17">
        <f>SUMIFS('Actual Inputs'!$B:$B,'Actual Inputs'!$C:$C,G$3,'Actual Inputs'!$E:$E,$B56,'Actual Inputs'!$K:$K,"Variable")</f>
        <v>0</v>
      </c>
      <c r="H56" s="17">
        <f>SUMIFS('Actual Inputs'!$B:$B,'Actual Inputs'!$C:$C,H$3,'Actual Inputs'!$E:$E,$B56,'Actual Inputs'!$K:$K,"Variable")</f>
        <v>0</v>
      </c>
      <c r="I56" s="17">
        <f>SUMIFS('Actual Inputs'!$B:$B,'Actual Inputs'!$C:$C,I$3,'Actual Inputs'!$E:$E,$B56,'Actual Inputs'!$K:$K,"Variable")</f>
        <v>0</v>
      </c>
      <c r="J56" s="17">
        <f>SUMIFS('Actual Inputs'!$B:$B,'Actual Inputs'!$C:$C,J$3,'Actual Inputs'!$E:$E,$B56,'Actual Inputs'!$K:$K,"Variable")</f>
        <v>0</v>
      </c>
      <c r="K56" s="17">
        <f>SUMIFS('Actual Inputs'!$B:$B,'Actual Inputs'!$C:$C,K$3,'Actual Inputs'!$E:$E,$B56,'Actual Inputs'!$K:$K,"Variable")</f>
        <v>0</v>
      </c>
      <c r="L56" s="17">
        <f>SUMIFS('Actual Inputs'!$B:$B,'Actual Inputs'!$C:$C,L$3,'Actual Inputs'!$E:$E,$B56,'Actual Inputs'!$K:$K,"Variable")</f>
        <v>0</v>
      </c>
      <c r="M56" s="17">
        <f>SUMIFS('Actual Inputs'!$B:$B,'Actual Inputs'!$C:$C,M$3,'Actual Inputs'!$E:$E,$B56,'Actual Inputs'!$K:$K,"Variable")</f>
        <v>0</v>
      </c>
      <c r="N56" s="17">
        <f>SUMIFS('Actual Inputs'!$B:$B,'Actual Inputs'!$C:$C,N$3,'Actual Inputs'!$E:$E,$B56,'Actual Inputs'!$K:$K,"Variable")</f>
        <v>0</v>
      </c>
      <c r="P56">
        <f t="shared" si="56"/>
        <v>0</v>
      </c>
      <c r="Q56">
        <f t="shared" si="45"/>
        <v>0</v>
      </c>
      <c r="R56">
        <f t="shared" si="46"/>
        <v>0</v>
      </c>
      <c r="S56">
        <f t="shared" si="47"/>
        <v>0</v>
      </c>
      <c r="T56">
        <f t="shared" si="48"/>
        <v>0</v>
      </c>
      <c r="U56">
        <f t="shared" si="49"/>
        <v>0</v>
      </c>
      <c r="V56">
        <f t="shared" si="50"/>
        <v>0</v>
      </c>
      <c r="W56">
        <f t="shared" si="51"/>
        <v>0</v>
      </c>
      <c r="X56">
        <f t="shared" si="52"/>
        <v>0</v>
      </c>
      <c r="Y56">
        <f t="shared" si="53"/>
        <v>0</v>
      </c>
      <c r="Z56">
        <f t="shared" si="54"/>
        <v>0</v>
      </c>
      <c r="AA56">
        <f t="shared" si="55"/>
        <v>0</v>
      </c>
    </row>
    <row r="57" spans="1:27" x14ac:dyDescent="0.3">
      <c r="A57" s="132"/>
      <c r="B57" t="s">
        <v>27</v>
      </c>
      <c r="C57" s="17">
        <f>SUMIFS('Actual Inputs'!$B:$B,'Actual Inputs'!$C:$C,C$3,'Actual Inputs'!$E:$E,$B57,'Actual Inputs'!$K:$K,"Variable")</f>
        <v>0</v>
      </c>
      <c r="D57" s="17">
        <f>SUMIFS('Actual Inputs'!$B:$B,'Actual Inputs'!$C:$C,D$3,'Actual Inputs'!$E:$E,$B57,'Actual Inputs'!$K:$K,"Variable")</f>
        <v>0</v>
      </c>
      <c r="E57" s="17">
        <f>SUMIFS('Actual Inputs'!$B:$B,'Actual Inputs'!$C:$C,E$3,'Actual Inputs'!$E:$E,$B57,'Actual Inputs'!$K:$K,"Variable")</f>
        <v>0</v>
      </c>
      <c r="F57" s="17">
        <f>SUMIFS('Actual Inputs'!$B:$B,'Actual Inputs'!$C:$C,F$3,'Actual Inputs'!$E:$E,$B57,'Actual Inputs'!$K:$K,"Variable")</f>
        <v>0</v>
      </c>
      <c r="G57" s="17">
        <f>SUMIFS('Actual Inputs'!$B:$B,'Actual Inputs'!$C:$C,G$3,'Actual Inputs'!$E:$E,$B57,'Actual Inputs'!$K:$K,"Variable")</f>
        <v>0</v>
      </c>
      <c r="H57" s="17">
        <f>SUMIFS('Actual Inputs'!$B:$B,'Actual Inputs'!$C:$C,H$3,'Actual Inputs'!$E:$E,$B57,'Actual Inputs'!$K:$K,"Variable")</f>
        <v>0</v>
      </c>
      <c r="I57" s="17">
        <f>SUMIFS('Actual Inputs'!$B:$B,'Actual Inputs'!$C:$C,I$3,'Actual Inputs'!$E:$E,$B57,'Actual Inputs'!$K:$K,"Variable")</f>
        <v>0</v>
      </c>
      <c r="J57" s="17">
        <f>SUMIFS('Actual Inputs'!$B:$B,'Actual Inputs'!$C:$C,J$3,'Actual Inputs'!$E:$E,$B57,'Actual Inputs'!$K:$K,"Variable")</f>
        <v>0</v>
      </c>
      <c r="K57" s="17">
        <f>SUMIFS('Actual Inputs'!$B:$B,'Actual Inputs'!$C:$C,K$3,'Actual Inputs'!$E:$E,$B57,'Actual Inputs'!$K:$K,"Variable")</f>
        <v>0</v>
      </c>
      <c r="L57" s="17">
        <f>SUMIFS('Actual Inputs'!$B:$B,'Actual Inputs'!$C:$C,L$3,'Actual Inputs'!$E:$E,$B57,'Actual Inputs'!$K:$K,"Variable")</f>
        <v>0</v>
      </c>
      <c r="M57" s="17">
        <f>SUMIFS('Actual Inputs'!$B:$B,'Actual Inputs'!$C:$C,M$3,'Actual Inputs'!$E:$E,$B57,'Actual Inputs'!$K:$K,"Variable")</f>
        <v>0</v>
      </c>
      <c r="N57" s="17">
        <f>SUMIFS('Actual Inputs'!$B:$B,'Actual Inputs'!$C:$C,N$3,'Actual Inputs'!$E:$E,$B57,'Actual Inputs'!$K:$K,"Variable")</f>
        <v>0</v>
      </c>
      <c r="P57">
        <f t="shared" si="56"/>
        <v>0</v>
      </c>
      <c r="Q57">
        <f t="shared" si="45"/>
        <v>0</v>
      </c>
      <c r="R57">
        <f t="shared" si="46"/>
        <v>0</v>
      </c>
      <c r="S57">
        <f t="shared" si="47"/>
        <v>0</v>
      </c>
      <c r="T57">
        <f t="shared" si="48"/>
        <v>0</v>
      </c>
      <c r="U57">
        <f t="shared" si="49"/>
        <v>0</v>
      </c>
      <c r="V57">
        <f t="shared" si="50"/>
        <v>0</v>
      </c>
      <c r="W57">
        <f t="shared" si="51"/>
        <v>0</v>
      </c>
      <c r="X57">
        <f t="shared" si="52"/>
        <v>0</v>
      </c>
      <c r="Y57">
        <f t="shared" si="53"/>
        <v>0</v>
      </c>
      <c r="Z57">
        <f t="shared" si="54"/>
        <v>0</v>
      </c>
      <c r="AA57">
        <f t="shared" si="55"/>
        <v>0</v>
      </c>
    </row>
    <row r="58" spans="1:27" x14ac:dyDescent="0.3">
      <c r="A58" s="132"/>
      <c r="B58" t="s">
        <v>31</v>
      </c>
      <c r="C58" s="17">
        <f>SUMIFS('Actual Inputs'!$B:$B,'Actual Inputs'!$C:$C,C$3,'Actual Inputs'!$E:$E,$B58,'Actual Inputs'!$K:$K,"Variable")</f>
        <v>0</v>
      </c>
      <c r="D58" s="17">
        <f>SUMIFS('Actual Inputs'!$B:$B,'Actual Inputs'!$C:$C,D$3,'Actual Inputs'!$E:$E,$B58,'Actual Inputs'!$K:$K,"Variable")</f>
        <v>0</v>
      </c>
      <c r="E58" s="17">
        <f>SUMIFS('Actual Inputs'!$B:$B,'Actual Inputs'!$C:$C,E$3,'Actual Inputs'!$E:$E,$B58,'Actual Inputs'!$K:$K,"Variable")</f>
        <v>0</v>
      </c>
      <c r="F58" s="17">
        <f>SUMIFS('Actual Inputs'!$B:$B,'Actual Inputs'!$C:$C,F$3,'Actual Inputs'!$E:$E,$B58,'Actual Inputs'!$K:$K,"Variable")</f>
        <v>0</v>
      </c>
      <c r="G58" s="17">
        <f>SUMIFS('Actual Inputs'!$B:$B,'Actual Inputs'!$C:$C,G$3,'Actual Inputs'!$E:$E,$B58,'Actual Inputs'!$K:$K,"Variable")</f>
        <v>0</v>
      </c>
      <c r="H58" s="17">
        <f>SUMIFS('Actual Inputs'!$B:$B,'Actual Inputs'!$C:$C,H$3,'Actual Inputs'!$E:$E,$B58,'Actual Inputs'!$K:$K,"Variable")</f>
        <v>0</v>
      </c>
      <c r="I58" s="17">
        <f>SUMIFS('Actual Inputs'!$B:$B,'Actual Inputs'!$C:$C,I$3,'Actual Inputs'!$E:$E,$B58,'Actual Inputs'!$K:$K,"Variable")</f>
        <v>0</v>
      </c>
      <c r="J58" s="17">
        <f>SUMIFS('Actual Inputs'!$B:$B,'Actual Inputs'!$C:$C,J$3,'Actual Inputs'!$E:$E,$B58,'Actual Inputs'!$K:$K,"Variable")</f>
        <v>0</v>
      </c>
      <c r="K58" s="17">
        <f>SUMIFS('Actual Inputs'!$B:$B,'Actual Inputs'!$C:$C,K$3,'Actual Inputs'!$E:$E,$B58,'Actual Inputs'!$K:$K,"Variable")</f>
        <v>0</v>
      </c>
      <c r="L58" s="17">
        <f>SUMIFS('Actual Inputs'!$B:$B,'Actual Inputs'!$C:$C,L$3,'Actual Inputs'!$E:$E,$B58,'Actual Inputs'!$K:$K,"Variable")</f>
        <v>0</v>
      </c>
      <c r="M58" s="17">
        <f>SUMIFS('Actual Inputs'!$B:$B,'Actual Inputs'!$C:$C,M$3,'Actual Inputs'!$E:$E,$B58,'Actual Inputs'!$K:$K,"Variable")</f>
        <v>0</v>
      </c>
      <c r="N58" s="17">
        <f>SUMIFS('Actual Inputs'!$B:$B,'Actual Inputs'!$C:$C,N$3,'Actual Inputs'!$E:$E,$B58,'Actual Inputs'!$K:$K,"Variable")</f>
        <v>0</v>
      </c>
      <c r="P58">
        <f t="shared" si="56"/>
        <v>0</v>
      </c>
      <c r="Q58">
        <f t="shared" si="45"/>
        <v>0</v>
      </c>
      <c r="R58">
        <f t="shared" si="46"/>
        <v>0</v>
      </c>
      <c r="S58">
        <f t="shared" si="47"/>
        <v>0</v>
      </c>
      <c r="T58">
        <f t="shared" si="48"/>
        <v>0</v>
      </c>
      <c r="U58">
        <f t="shared" si="49"/>
        <v>0</v>
      </c>
      <c r="V58">
        <f t="shared" si="50"/>
        <v>0</v>
      </c>
      <c r="W58">
        <f t="shared" si="51"/>
        <v>0</v>
      </c>
      <c r="X58">
        <f t="shared" si="52"/>
        <v>0</v>
      </c>
      <c r="Y58">
        <f t="shared" si="53"/>
        <v>0</v>
      </c>
      <c r="Z58">
        <f t="shared" si="54"/>
        <v>0</v>
      </c>
      <c r="AA58">
        <f t="shared" si="55"/>
        <v>0</v>
      </c>
    </row>
    <row r="59" spans="1:27" x14ac:dyDescent="0.3">
      <c r="A59" s="132"/>
      <c r="B59" t="s">
        <v>46</v>
      </c>
      <c r="C59" s="17">
        <f>SUMIFS('Actual Inputs'!$B:$B,'Actual Inputs'!$C:$C,C$3,'Actual Inputs'!$E:$E,$B59,'Actual Inputs'!$K:$K,"Variable")</f>
        <v>0</v>
      </c>
      <c r="D59" s="17">
        <f>SUMIFS('Actual Inputs'!$B:$B,'Actual Inputs'!$C:$C,D$3,'Actual Inputs'!$E:$E,$B59,'Actual Inputs'!$K:$K,"Variable")</f>
        <v>0</v>
      </c>
      <c r="E59" s="17">
        <f>SUMIFS('Actual Inputs'!$B:$B,'Actual Inputs'!$C:$C,E$3,'Actual Inputs'!$E:$E,$B59,'Actual Inputs'!$K:$K,"Variable")</f>
        <v>0</v>
      </c>
      <c r="F59" s="17">
        <f>SUMIFS('Actual Inputs'!$B:$B,'Actual Inputs'!$C:$C,F$3,'Actual Inputs'!$E:$E,$B59,'Actual Inputs'!$K:$K,"Variable")</f>
        <v>0</v>
      </c>
      <c r="G59" s="17">
        <f>SUMIFS('Actual Inputs'!$B:$B,'Actual Inputs'!$C:$C,G$3,'Actual Inputs'!$E:$E,$B59,'Actual Inputs'!$K:$K,"Variable")</f>
        <v>0</v>
      </c>
      <c r="H59" s="17">
        <f>SUMIFS('Actual Inputs'!$B:$B,'Actual Inputs'!$C:$C,H$3,'Actual Inputs'!$E:$E,$B59,'Actual Inputs'!$K:$K,"Variable")</f>
        <v>0</v>
      </c>
      <c r="I59" s="17">
        <f>SUMIFS('Actual Inputs'!$B:$B,'Actual Inputs'!$C:$C,I$3,'Actual Inputs'!$E:$E,$B59,'Actual Inputs'!$K:$K,"Variable")</f>
        <v>0</v>
      </c>
      <c r="J59" s="17">
        <f>SUMIFS('Actual Inputs'!$B:$B,'Actual Inputs'!$C:$C,J$3,'Actual Inputs'!$E:$E,$B59,'Actual Inputs'!$K:$K,"Variable")</f>
        <v>0</v>
      </c>
      <c r="K59" s="17">
        <f>SUMIFS('Actual Inputs'!$B:$B,'Actual Inputs'!$C:$C,K$3,'Actual Inputs'!$E:$E,$B59,'Actual Inputs'!$K:$K,"Variable")</f>
        <v>0</v>
      </c>
      <c r="L59" s="17">
        <f>SUMIFS('Actual Inputs'!$B:$B,'Actual Inputs'!$C:$C,L$3,'Actual Inputs'!$E:$E,$B59,'Actual Inputs'!$K:$K,"Variable")</f>
        <v>0</v>
      </c>
      <c r="M59" s="17">
        <f>SUMIFS('Actual Inputs'!$B:$B,'Actual Inputs'!$C:$C,M$3,'Actual Inputs'!$E:$E,$B59,'Actual Inputs'!$K:$K,"Variable")</f>
        <v>0</v>
      </c>
      <c r="N59" s="17">
        <f>SUMIFS('Actual Inputs'!$B:$B,'Actual Inputs'!$C:$C,N$3,'Actual Inputs'!$E:$E,$B59,'Actual Inputs'!$K:$K,"Variable")</f>
        <v>0</v>
      </c>
      <c r="P59">
        <f>IF(C59=0,0,1)</f>
        <v>0</v>
      </c>
      <c r="Q59">
        <f t="shared" ref="Q59:Q64" si="57">IF(D59=0,0,1)</f>
        <v>0</v>
      </c>
      <c r="R59">
        <f t="shared" ref="R59:R64" si="58">IF(E59=0,0,1)</f>
        <v>0</v>
      </c>
      <c r="S59">
        <f t="shared" ref="S59:S64" si="59">IF(F59=0,0,1)</f>
        <v>0</v>
      </c>
      <c r="T59">
        <f t="shared" ref="T59:T64" si="60">IF(G59=0,0,1)</f>
        <v>0</v>
      </c>
      <c r="U59">
        <f t="shared" ref="U59:U64" si="61">IF(H59=0,0,1)</f>
        <v>0</v>
      </c>
      <c r="V59">
        <f t="shared" ref="V59:V64" si="62">IF(I59=0,0,1)</f>
        <v>0</v>
      </c>
      <c r="W59">
        <f t="shared" ref="W59:W64" si="63">IF(J59=0,0,1)</f>
        <v>0</v>
      </c>
      <c r="X59">
        <f t="shared" ref="X59:X64" si="64">IF(K59=0,0,1)</f>
        <v>0</v>
      </c>
      <c r="Y59">
        <f t="shared" ref="Y59:Y64" si="65">IF(L59=0,0,1)</f>
        <v>0</v>
      </c>
      <c r="Z59">
        <f t="shared" ref="Z59:Z64" si="66">IF(M59=0,0,1)</f>
        <v>0</v>
      </c>
      <c r="AA59">
        <f t="shared" ref="AA59:AA62" si="67">IF(N59=0,0,1)</f>
        <v>0</v>
      </c>
    </row>
    <row r="60" spans="1:27" x14ac:dyDescent="0.3">
      <c r="A60" s="132"/>
      <c r="B60" t="s">
        <v>34</v>
      </c>
      <c r="C60" s="17">
        <f>SUMIFS('Actual Inputs'!$B:$B,'Actual Inputs'!$C:$C,C$3,'Actual Inputs'!$E:$E,$B60,'Actual Inputs'!$K:$K,"Variable")</f>
        <v>0</v>
      </c>
      <c r="D60" s="17">
        <f>SUMIFS('Actual Inputs'!$B:$B,'Actual Inputs'!$C:$C,D$3,'Actual Inputs'!$E:$E,$B60,'Actual Inputs'!$K:$K,"Variable")</f>
        <v>0</v>
      </c>
      <c r="E60" s="17">
        <f>SUMIFS('Actual Inputs'!$B:$B,'Actual Inputs'!$C:$C,E$3,'Actual Inputs'!$E:$E,$B60,'Actual Inputs'!$K:$K,"Variable")</f>
        <v>0</v>
      </c>
      <c r="F60" s="17">
        <f>SUMIFS('Actual Inputs'!$B:$B,'Actual Inputs'!$C:$C,F$3,'Actual Inputs'!$E:$E,$B60,'Actual Inputs'!$K:$K,"Variable")</f>
        <v>0</v>
      </c>
      <c r="G60" s="17">
        <f>SUMIFS('Actual Inputs'!$B:$B,'Actual Inputs'!$C:$C,G$3,'Actual Inputs'!$E:$E,$B60,'Actual Inputs'!$K:$K,"Variable")</f>
        <v>0</v>
      </c>
      <c r="H60" s="17">
        <f>SUMIFS('Actual Inputs'!$B:$B,'Actual Inputs'!$C:$C,H$3,'Actual Inputs'!$E:$E,$B60,'Actual Inputs'!$K:$K,"Variable")</f>
        <v>0</v>
      </c>
      <c r="I60" s="17">
        <f>SUMIFS('Actual Inputs'!$B:$B,'Actual Inputs'!$C:$C,I$3,'Actual Inputs'!$E:$E,$B60,'Actual Inputs'!$K:$K,"Variable")</f>
        <v>0</v>
      </c>
      <c r="J60" s="17">
        <f>SUMIFS('Actual Inputs'!$B:$B,'Actual Inputs'!$C:$C,J$3,'Actual Inputs'!$E:$E,$B60,'Actual Inputs'!$K:$K,"Variable")</f>
        <v>0</v>
      </c>
      <c r="K60" s="17">
        <f>SUMIFS('Actual Inputs'!$B:$B,'Actual Inputs'!$C:$C,K$3,'Actual Inputs'!$E:$E,$B60,'Actual Inputs'!$K:$K,"Variable")</f>
        <v>0</v>
      </c>
      <c r="L60" s="17">
        <f>SUMIFS('Actual Inputs'!$B:$B,'Actual Inputs'!$C:$C,L$3,'Actual Inputs'!$E:$E,$B60,'Actual Inputs'!$K:$K,"Variable")</f>
        <v>0</v>
      </c>
      <c r="M60" s="17">
        <f>SUMIFS('Actual Inputs'!$B:$B,'Actual Inputs'!$C:$C,M$3,'Actual Inputs'!$E:$E,$B60,'Actual Inputs'!$K:$K,"Variable")</f>
        <v>0</v>
      </c>
      <c r="N60" s="17">
        <f>SUMIFS('Actual Inputs'!$B:$B,'Actual Inputs'!$C:$C,N$3,'Actual Inputs'!$E:$E,$B60,'Actual Inputs'!$K:$K,"Variable")</f>
        <v>0</v>
      </c>
      <c r="P60">
        <f t="shared" ref="P60:P62" si="68">IF(C60=0,0,1)</f>
        <v>0</v>
      </c>
      <c r="Q60">
        <f t="shared" si="57"/>
        <v>0</v>
      </c>
      <c r="R60">
        <f t="shared" si="58"/>
        <v>0</v>
      </c>
      <c r="S60">
        <f t="shared" si="59"/>
        <v>0</v>
      </c>
      <c r="T60">
        <f t="shared" si="60"/>
        <v>0</v>
      </c>
      <c r="U60">
        <f t="shared" si="61"/>
        <v>0</v>
      </c>
      <c r="V60">
        <f t="shared" si="62"/>
        <v>0</v>
      </c>
      <c r="W60">
        <f t="shared" si="63"/>
        <v>0</v>
      </c>
      <c r="X60">
        <f t="shared" si="64"/>
        <v>0</v>
      </c>
      <c r="Y60">
        <f t="shared" si="65"/>
        <v>0</v>
      </c>
      <c r="Z60">
        <f t="shared" si="66"/>
        <v>0</v>
      </c>
      <c r="AA60">
        <f t="shared" si="67"/>
        <v>0</v>
      </c>
    </row>
    <row r="61" spans="1:27" x14ac:dyDescent="0.3">
      <c r="A61" s="132"/>
      <c r="B61" t="s">
        <v>36</v>
      </c>
      <c r="C61" s="17">
        <f>SUMIFS('Actual Inputs'!$B:$B,'Actual Inputs'!$C:$C,C$3,'Actual Inputs'!$E:$E,$B61,'Actual Inputs'!$K:$K,"Variable")</f>
        <v>0</v>
      </c>
      <c r="D61" s="17">
        <f>SUMIFS('Actual Inputs'!$B:$B,'Actual Inputs'!$C:$C,D$3,'Actual Inputs'!$E:$E,$B61,'Actual Inputs'!$K:$K,"Variable")</f>
        <v>0</v>
      </c>
      <c r="E61" s="17">
        <f>SUMIFS('Actual Inputs'!$B:$B,'Actual Inputs'!$C:$C,E$3,'Actual Inputs'!$E:$E,$B61,'Actual Inputs'!$K:$K,"Variable")</f>
        <v>0</v>
      </c>
      <c r="F61" s="17">
        <f>SUMIFS('Actual Inputs'!$B:$B,'Actual Inputs'!$C:$C,F$3,'Actual Inputs'!$E:$E,$B61,'Actual Inputs'!$K:$K,"Variable")</f>
        <v>0</v>
      </c>
      <c r="G61" s="17">
        <f>SUMIFS('Actual Inputs'!$B:$B,'Actual Inputs'!$C:$C,G$3,'Actual Inputs'!$E:$E,$B61,'Actual Inputs'!$K:$K,"Variable")</f>
        <v>0</v>
      </c>
      <c r="H61" s="17">
        <f>SUMIFS('Actual Inputs'!$B:$B,'Actual Inputs'!$C:$C,H$3,'Actual Inputs'!$E:$E,$B61,'Actual Inputs'!$K:$K,"Variable")</f>
        <v>0</v>
      </c>
      <c r="I61" s="17">
        <f>SUMIFS('Actual Inputs'!$B:$B,'Actual Inputs'!$C:$C,I$3,'Actual Inputs'!$E:$E,$B61,'Actual Inputs'!$K:$K,"Variable")</f>
        <v>0</v>
      </c>
      <c r="J61" s="17">
        <f>SUMIFS('Actual Inputs'!$B:$B,'Actual Inputs'!$C:$C,J$3,'Actual Inputs'!$E:$E,$B61,'Actual Inputs'!$K:$K,"Variable")</f>
        <v>0</v>
      </c>
      <c r="K61" s="17">
        <f>SUMIFS('Actual Inputs'!$B:$B,'Actual Inputs'!$C:$C,K$3,'Actual Inputs'!$E:$E,$B61,'Actual Inputs'!$K:$K,"Variable")</f>
        <v>0</v>
      </c>
      <c r="L61" s="17">
        <f>SUMIFS('Actual Inputs'!$B:$B,'Actual Inputs'!$C:$C,L$3,'Actual Inputs'!$E:$E,$B61,'Actual Inputs'!$K:$K,"Variable")</f>
        <v>0</v>
      </c>
      <c r="M61" s="17">
        <f>SUMIFS('Actual Inputs'!$B:$B,'Actual Inputs'!$C:$C,M$3,'Actual Inputs'!$E:$E,$B61,'Actual Inputs'!$K:$K,"Variable")</f>
        <v>0</v>
      </c>
      <c r="N61" s="17">
        <f>SUMIFS('Actual Inputs'!$B:$B,'Actual Inputs'!$C:$C,N$3,'Actual Inputs'!$E:$E,$B61,'Actual Inputs'!$K:$K,"Variable")</f>
        <v>0</v>
      </c>
      <c r="P61">
        <f t="shared" si="68"/>
        <v>0</v>
      </c>
      <c r="Q61">
        <f t="shared" si="57"/>
        <v>0</v>
      </c>
      <c r="R61">
        <f t="shared" si="58"/>
        <v>0</v>
      </c>
      <c r="S61">
        <f t="shared" si="59"/>
        <v>0</v>
      </c>
      <c r="T61">
        <f t="shared" si="60"/>
        <v>0</v>
      </c>
      <c r="U61">
        <f t="shared" si="61"/>
        <v>0</v>
      </c>
      <c r="V61">
        <f t="shared" si="62"/>
        <v>0</v>
      </c>
      <c r="W61">
        <f t="shared" si="63"/>
        <v>0</v>
      </c>
      <c r="X61">
        <f t="shared" si="64"/>
        <v>0</v>
      </c>
      <c r="Y61">
        <f t="shared" si="65"/>
        <v>0</v>
      </c>
      <c r="Z61">
        <f t="shared" si="66"/>
        <v>0</v>
      </c>
      <c r="AA61">
        <f t="shared" si="67"/>
        <v>0</v>
      </c>
    </row>
    <row r="62" spans="1:27" x14ac:dyDescent="0.3">
      <c r="A62" s="132"/>
      <c r="B62" s="1" t="s">
        <v>49</v>
      </c>
      <c r="C62" s="18">
        <f>SUM(C53:C61)</f>
        <v>0</v>
      </c>
      <c r="D62" s="18">
        <f t="shared" ref="D62:N62" si="69">SUM(D53:D61)</f>
        <v>0</v>
      </c>
      <c r="E62" s="18">
        <f t="shared" si="69"/>
        <v>0</v>
      </c>
      <c r="F62" s="18">
        <f t="shared" si="69"/>
        <v>0</v>
      </c>
      <c r="G62" s="18">
        <f t="shared" si="69"/>
        <v>0</v>
      </c>
      <c r="H62" s="18">
        <f t="shared" si="69"/>
        <v>0</v>
      </c>
      <c r="I62" s="18">
        <f t="shared" si="69"/>
        <v>0</v>
      </c>
      <c r="J62" s="18">
        <f t="shared" si="69"/>
        <v>0</v>
      </c>
      <c r="K62" s="18">
        <f t="shared" si="69"/>
        <v>0</v>
      </c>
      <c r="L62" s="18">
        <f t="shared" si="69"/>
        <v>0</v>
      </c>
      <c r="M62" s="18">
        <f t="shared" si="69"/>
        <v>0</v>
      </c>
      <c r="N62" s="18">
        <f t="shared" si="69"/>
        <v>0</v>
      </c>
      <c r="P62">
        <f t="shared" si="68"/>
        <v>0</v>
      </c>
      <c r="Q62">
        <f t="shared" si="57"/>
        <v>0</v>
      </c>
      <c r="R62">
        <f t="shared" si="58"/>
        <v>0</v>
      </c>
      <c r="S62">
        <f t="shared" si="59"/>
        <v>0</v>
      </c>
      <c r="T62">
        <f t="shared" si="60"/>
        <v>0</v>
      </c>
      <c r="U62">
        <f t="shared" si="61"/>
        <v>0</v>
      </c>
      <c r="V62">
        <f t="shared" si="62"/>
        <v>0</v>
      </c>
      <c r="W62">
        <f t="shared" si="63"/>
        <v>0</v>
      </c>
      <c r="X62">
        <f t="shared" si="64"/>
        <v>0</v>
      </c>
      <c r="Y62">
        <f t="shared" si="65"/>
        <v>0</v>
      </c>
      <c r="Z62">
        <f t="shared" si="66"/>
        <v>0</v>
      </c>
      <c r="AA62">
        <f t="shared" si="67"/>
        <v>0</v>
      </c>
    </row>
    <row r="63" spans="1:27" x14ac:dyDescent="0.3">
      <c r="A63" s="132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27" x14ac:dyDescent="0.3">
      <c r="A64" s="133"/>
      <c r="B64" s="25" t="s">
        <v>52</v>
      </c>
      <c r="C64" s="34">
        <f>C41-C50-C62</f>
        <v>0</v>
      </c>
      <c r="D64" s="34">
        <f t="shared" ref="D64:N64" si="70">D41-D50-D62</f>
        <v>0</v>
      </c>
      <c r="E64" s="34">
        <f t="shared" si="70"/>
        <v>0</v>
      </c>
      <c r="F64" s="34">
        <f t="shared" si="70"/>
        <v>0</v>
      </c>
      <c r="G64" s="34">
        <f t="shared" si="70"/>
        <v>0</v>
      </c>
      <c r="H64" s="34">
        <f t="shared" si="70"/>
        <v>0</v>
      </c>
      <c r="I64" s="34">
        <f t="shared" si="70"/>
        <v>0</v>
      </c>
      <c r="J64" s="34">
        <f t="shared" si="70"/>
        <v>0</v>
      </c>
      <c r="K64" s="34">
        <f t="shared" si="70"/>
        <v>0</v>
      </c>
      <c r="L64" s="34">
        <f t="shared" si="70"/>
        <v>0</v>
      </c>
      <c r="M64" s="34">
        <f t="shared" si="70"/>
        <v>0</v>
      </c>
      <c r="N64" s="34">
        <f t="shared" si="70"/>
        <v>0</v>
      </c>
      <c r="P64">
        <f>IF(C64=0,0,1)</f>
        <v>0</v>
      </c>
      <c r="Q64">
        <f t="shared" si="57"/>
        <v>0</v>
      </c>
      <c r="R64">
        <f t="shared" si="58"/>
        <v>0</v>
      </c>
      <c r="S64">
        <f t="shared" si="59"/>
        <v>0</v>
      </c>
      <c r="T64">
        <f t="shared" si="60"/>
        <v>0</v>
      </c>
      <c r="U64">
        <f t="shared" si="61"/>
        <v>0</v>
      </c>
      <c r="V64">
        <f t="shared" si="62"/>
        <v>0</v>
      </c>
      <c r="W64">
        <f t="shared" si="63"/>
        <v>0</v>
      </c>
      <c r="X64">
        <f t="shared" si="64"/>
        <v>0</v>
      </c>
      <c r="Y64">
        <f t="shared" si="65"/>
        <v>0</v>
      </c>
      <c r="Z64">
        <f t="shared" si="66"/>
        <v>0</v>
      </c>
      <c r="AA64">
        <f>IF(N64=0,0,1)</f>
        <v>0</v>
      </c>
    </row>
    <row r="65" spans="1:14" x14ac:dyDescent="0.3">
      <c r="A65" s="136" t="s">
        <v>53</v>
      </c>
      <c r="B65" s="1" t="s">
        <v>19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 x14ac:dyDescent="0.3">
      <c r="A66" s="137"/>
      <c r="B66" t="s">
        <v>19</v>
      </c>
      <c r="C66" s="17">
        <f>C41-C16</f>
        <v>0</v>
      </c>
      <c r="D66" s="17">
        <f t="shared" ref="D66:N66" si="71">D41-D16</f>
        <v>0</v>
      </c>
      <c r="E66" s="17">
        <f t="shared" si="71"/>
        <v>0</v>
      </c>
      <c r="F66" s="17">
        <f t="shared" si="71"/>
        <v>0</v>
      </c>
      <c r="G66" s="17">
        <f t="shared" si="71"/>
        <v>0</v>
      </c>
      <c r="H66" s="17">
        <f t="shared" si="71"/>
        <v>0</v>
      </c>
      <c r="I66" s="17">
        <f t="shared" si="71"/>
        <v>0</v>
      </c>
      <c r="J66" s="17">
        <f t="shared" si="71"/>
        <v>0</v>
      </c>
      <c r="K66" s="17">
        <f t="shared" si="71"/>
        <v>0</v>
      </c>
      <c r="L66" s="17">
        <f t="shared" si="71"/>
        <v>0</v>
      </c>
      <c r="M66" s="17">
        <f t="shared" si="71"/>
        <v>0</v>
      </c>
      <c r="N66" s="17">
        <f t="shared" si="71"/>
        <v>0</v>
      </c>
    </row>
    <row r="67" spans="1:14" x14ac:dyDescent="0.3">
      <c r="A67" s="13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x14ac:dyDescent="0.3">
      <c r="A68" s="137"/>
      <c r="B68" s="1" t="s">
        <v>20</v>
      </c>
      <c r="C68" s="18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x14ac:dyDescent="0.3">
      <c r="A69" s="137"/>
      <c r="B69" s="119" t="s">
        <v>210</v>
      </c>
      <c r="C69" s="17">
        <f>+C19-C44</f>
        <v>0</v>
      </c>
      <c r="D69" s="17">
        <f t="shared" ref="C69:N70" si="72">+D19-D44</f>
        <v>0</v>
      </c>
      <c r="E69" s="17">
        <f t="shared" si="72"/>
        <v>0</v>
      </c>
      <c r="F69" s="17">
        <f t="shared" si="72"/>
        <v>0</v>
      </c>
      <c r="G69" s="17">
        <f t="shared" si="72"/>
        <v>0</v>
      </c>
      <c r="H69" s="17">
        <f t="shared" si="72"/>
        <v>0</v>
      </c>
      <c r="I69" s="17">
        <f t="shared" si="72"/>
        <v>0</v>
      </c>
      <c r="J69" s="17">
        <f t="shared" si="72"/>
        <v>0</v>
      </c>
      <c r="K69" s="17">
        <f t="shared" si="72"/>
        <v>0</v>
      </c>
      <c r="L69" s="17">
        <f t="shared" si="72"/>
        <v>0</v>
      </c>
      <c r="M69" s="17">
        <f t="shared" si="72"/>
        <v>0</v>
      </c>
      <c r="N69" s="17">
        <f t="shared" si="72"/>
        <v>0</v>
      </c>
    </row>
    <row r="70" spans="1:14" x14ac:dyDescent="0.3">
      <c r="A70" s="137"/>
      <c r="B70" t="s">
        <v>45</v>
      </c>
      <c r="C70" s="17">
        <f t="shared" si="72"/>
        <v>0</v>
      </c>
      <c r="D70" s="17">
        <f t="shared" si="72"/>
        <v>0</v>
      </c>
      <c r="E70" s="17">
        <f t="shared" si="72"/>
        <v>0</v>
      </c>
      <c r="F70" s="17">
        <f t="shared" si="72"/>
        <v>0</v>
      </c>
      <c r="G70" s="17">
        <f t="shared" si="72"/>
        <v>0</v>
      </c>
      <c r="H70" s="17">
        <f t="shared" si="72"/>
        <v>0</v>
      </c>
      <c r="I70" s="17">
        <f t="shared" si="72"/>
        <v>0</v>
      </c>
      <c r="J70" s="17">
        <f t="shared" si="72"/>
        <v>0</v>
      </c>
      <c r="K70" s="17">
        <f t="shared" si="72"/>
        <v>0</v>
      </c>
      <c r="L70" s="17">
        <f t="shared" si="72"/>
        <v>0</v>
      </c>
      <c r="M70" s="17">
        <f t="shared" si="72"/>
        <v>0</v>
      </c>
      <c r="N70" s="17">
        <f t="shared" si="72"/>
        <v>0</v>
      </c>
    </row>
    <row r="71" spans="1:14" x14ac:dyDescent="0.3">
      <c r="A71" s="137"/>
      <c r="B71" t="s">
        <v>30</v>
      </c>
      <c r="C71" s="17">
        <f t="shared" ref="C71:N71" si="73">+C21-C46</f>
        <v>0</v>
      </c>
      <c r="D71" s="17">
        <f t="shared" si="73"/>
        <v>0</v>
      </c>
      <c r="E71" s="17">
        <f t="shared" si="73"/>
        <v>0</v>
      </c>
      <c r="F71" s="17">
        <f t="shared" si="73"/>
        <v>0</v>
      </c>
      <c r="G71" s="17">
        <f t="shared" si="73"/>
        <v>0</v>
      </c>
      <c r="H71" s="17">
        <f t="shared" si="73"/>
        <v>0</v>
      </c>
      <c r="I71" s="17">
        <f t="shared" si="73"/>
        <v>0</v>
      </c>
      <c r="J71" s="17">
        <f t="shared" si="73"/>
        <v>0</v>
      </c>
      <c r="K71" s="17">
        <f t="shared" si="73"/>
        <v>0</v>
      </c>
      <c r="L71" s="17">
        <f t="shared" si="73"/>
        <v>0</v>
      </c>
      <c r="M71" s="17">
        <f t="shared" si="73"/>
        <v>0</v>
      </c>
      <c r="N71" s="17">
        <f t="shared" si="73"/>
        <v>0</v>
      </c>
    </row>
    <row r="72" spans="1:14" x14ac:dyDescent="0.3">
      <c r="A72" s="137"/>
      <c r="B72" t="s">
        <v>46</v>
      </c>
      <c r="C72" s="17">
        <f t="shared" ref="C72:N72" si="74">+C22-C47</f>
        <v>0</v>
      </c>
      <c r="D72" s="17">
        <f t="shared" si="74"/>
        <v>0</v>
      </c>
      <c r="E72" s="17">
        <f t="shared" si="74"/>
        <v>0</v>
      </c>
      <c r="F72" s="17">
        <f t="shared" si="74"/>
        <v>0</v>
      </c>
      <c r="G72" s="17">
        <f t="shared" si="74"/>
        <v>0</v>
      </c>
      <c r="H72" s="17">
        <f t="shared" si="74"/>
        <v>0</v>
      </c>
      <c r="I72" s="17">
        <f t="shared" si="74"/>
        <v>0</v>
      </c>
      <c r="J72" s="17">
        <f t="shared" si="74"/>
        <v>0</v>
      </c>
      <c r="K72" s="17">
        <f t="shared" si="74"/>
        <v>0</v>
      </c>
      <c r="L72" s="17">
        <f t="shared" si="74"/>
        <v>0</v>
      </c>
      <c r="M72" s="17">
        <f t="shared" si="74"/>
        <v>0</v>
      </c>
      <c r="N72" s="17">
        <f t="shared" si="74"/>
        <v>0</v>
      </c>
    </row>
    <row r="73" spans="1:14" x14ac:dyDescent="0.3">
      <c r="A73" s="137"/>
      <c r="B73" t="s">
        <v>35</v>
      </c>
      <c r="C73" s="17">
        <f t="shared" ref="C73:N73" si="75">+C23-C48</f>
        <v>0</v>
      </c>
      <c r="D73" s="17">
        <f t="shared" si="75"/>
        <v>0</v>
      </c>
      <c r="E73" s="17">
        <f t="shared" si="75"/>
        <v>0</v>
      </c>
      <c r="F73" s="17">
        <f t="shared" si="75"/>
        <v>0</v>
      </c>
      <c r="G73" s="17">
        <f t="shared" si="75"/>
        <v>0</v>
      </c>
      <c r="H73" s="17">
        <f t="shared" si="75"/>
        <v>0</v>
      </c>
      <c r="I73" s="17">
        <f t="shared" si="75"/>
        <v>0</v>
      </c>
      <c r="J73" s="17">
        <f t="shared" si="75"/>
        <v>0</v>
      </c>
      <c r="K73" s="17">
        <f t="shared" si="75"/>
        <v>0</v>
      </c>
      <c r="L73" s="17">
        <f t="shared" si="75"/>
        <v>0</v>
      </c>
      <c r="M73" s="17">
        <f t="shared" si="75"/>
        <v>0</v>
      </c>
      <c r="N73" s="17">
        <f t="shared" si="75"/>
        <v>0</v>
      </c>
    </row>
    <row r="74" spans="1:14" x14ac:dyDescent="0.3">
      <c r="A74" s="137"/>
      <c r="B74" t="s">
        <v>47</v>
      </c>
      <c r="C74" s="17">
        <f t="shared" ref="C74:N74" si="76">+C24-C49</f>
        <v>0</v>
      </c>
      <c r="D74" s="17">
        <f t="shared" si="76"/>
        <v>0</v>
      </c>
      <c r="E74" s="17">
        <f t="shared" si="76"/>
        <v>0</v>
      </c>
      <c r="F74" s="17">
        <f t="shared" si="76"/>
        <v>0</v>
      </c>
      <c r="G74" s="17">
        <f t="shared" si="76"/>
        <v>0</v>
      </c>
      <c r="H74" s="17">
        <f t="shared" si="76"/>
        <v>0</v>
      </c>
      <c r="I74" s="17">
        <f t="shared" si="76"/>
        <v>0</v>
      </c>
      <c r="J74" s="17">
        <f t="shared" si="76"/>
        <v>0</v>
      </c>
      <c r="K74" s="17">
        <f t="shared" si="76"/>
        <v>0</v>
      </c>
      <c r="L74" s="17">
        <f t="shared" si="76"/>
        <v>0</v>
      </c>
      <c r="M74" s="17">
        <f t="shared" si="76"/>
        <v>0</v>
      </c>
      <c r="N74" s="17">
        <f t="shared" si="76"/>
        <v>0</v>
      </c>
    </row>
    <row r="75" spans="1:14" x14ac:dyDescent="0.3">
      <c r="A75" s="137"/>
      <c r="B75" s="1" t="s">
        <v>48</v>
      </c>
      <c r="C75" s="18">
        <f>SUM(C70:C74)</f>
        <v>0</v>
      </c>
      <c r="D75" s="18">
        <f t="shared" ref="D75:N75" si="77">SUM(D70:D74)</f>
        <v>0</v>
      </c>
      <c r="E75" s="18">
        <f t="shared" si="77"/>
        <v>0</v>
      </c>
      <c r="F75" s="18">
        <f t="shared" si="77"/>
        <v>0</v>
      </c>
      <c r="G75" s="18">
        <f t="shared" si="77"/>
        <v>0</v>
      </c>
      <c r="H75" s="18">
        <f t="shared" si="77"/>
        <v>0</v>
      </c>
      <c r="I75" s="18">
        <f t="shared" si="77"/>
        <v>0</v>
      </c>
      <c r="J75" s="18">
        <f t="shared" si="77"/>
        <v>0</v>
      </c>
      <c r="K75" s="18">
        <f t="shared" si="77"/>
        <v>0</v>
      </c>
      <c r="L75" s="18">
        <f t="shared" si="77"/>
        <v>0</v>
      </c>
      <c r="M75" s="18">
        <f t="shared" si="77"/>
        <v>0</v>
      </c>
      <c r="N75" s="18">
        <f t="shared" si="77"/>
        <v>0</v>
      </c>
    </row>
    <row r="76" spans="1:14" x14ac:dyDescent="0.3">
      <c r="A76" s="13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x14ac:dyDescent="0.3">
      <c r="A77" s="137"/>
      <c r="B77" s="1" t="s">
        <v>21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x14ac:dyDescent="0.3">
      <c r="A78" s="137"/>
      <c r="B78" t="s">
        <v>24</v>
      </c>
      <c r="C78" s="17">
        <f t="shared" ref="C78:N78" si="78">+C28-C53</f>
        <v>0</v>
      </c>
      <c r="D78" s="17">
        <f t="shared" si="78"/>
        <v>0</v>
      </c>
      <c r="E78" s="17">
        <f t="shared" si="78"/>
        <v>0</v>
      </c>
      <c r="F78" s="17">
        <f t="shared" si="78"/>
        <v>0</v>
      </c>
      <c r="G78" s="17">
        <f t="shared" si="78"/>
        <v>0</v>
      </c>
      <c r="H78" s="17">
        <f t="shared" si="78"/>
        <v>0</v>
      </c>
      <c r="I78" s="17">
        <f t="shared" si="78"/>
        <v>0</v>
      </c>
      <c r="J78" s="17">
        <f t="shared" si="78"/>
        <v>0</v>
      </c>
      <c r="K78" s="17">
        <f t="shared" si="78"/>
        <v>0</v>
      </c>
      <c r="L78" s="17">
        <f t="shared" si="78"/>
        <v>0</v>
      </c>
      <c r="M78" s="17">
        <f t="shared" si="78"/>
        <v>0</v>
      </c>
      <c r="N78" s="17">
        <f t="shared" si="78"/>
        <v>0</v>
      </c>
    </row>
    <row r="79" spans="1:14" x14ac:dyDescent="0.3">
      <c r="A79" s="137"/>
      <c r="B79" t="s">
        <v>25</v>
      </c>
      <c r="C79" s="17">
        <f t="shared" ref="C79:N79" si="79">+C29-C54</f>
        <v>0</v>
      </c>
      <c r="D79" s="17">
        <f t="shared" si="79"/>
        <v>0</v>
      </c>
      <c r="E79" s="17">
        <f t="shared" si="79"/>
        <v>0</v>
      </c>
      <c r="F79" s="17">
        <f t="shared" si="79"/>
        <v>0</v>
      </c>
      <c r="G79" s="17">
        <f t="shared" si="79"/>
        <v>0</v>
      </c>
      <c r="H79" s="17">
        <f t="shared" si="79"/>
        <v>0</v>
      </c>
      <c r="I79" s="17">
        <f t="shared" si="79"/>
        <v>0</v>
      </c>
      <c r="J79" s="17">
        <f t="shared" si="79"/>
        <v>0</v>
      </c>
      <c r="K79" s="17">
        <f t="shared" si="79"/>
        <v>0</v>
      </c>
      <c r="L79" s="17">
        <f t="shared" si="79"/>
        <v>0</v>
      </c>
      <c r="M79" s="17">
        <f t="shared" si="79"/>
        <v>0</v>
      </c>
      <c r="N79" s="17">
        <f t="shared" si="79"/>
        <v>0</v>
      </c>
    </row>
    <row r="80" spans="1:14" x14ac:dyDescent="0.3">
      <c r="A80" s="137"/>
      <c r="B80" t="s">
        <v>26</v>
      </c>
      <c r="C80" s="17">
        <f t="shared" ref="C80:N80" si="80">+C30-C55</f>
        <v>0</v>
      </c>
      <c r="D80" s="17">
        <f t="shared" si="80"/>
        <v>0</v>
      </c>
      <c r="E80" s="17">
        <f t="shared" si="80"/>
        <v>0</v>
      </c>
      <c r="F80" s="17">
        <f t="shared" si="80"/>
        <v>0</v>
      </c>
      <c r="G80" s="17">
        <f t="shared" si="80"/>
        <v>0</v>
      </c>
      <c r="H80" s="17">
        <f t="shared" si="80"/>
        <v>0</v>
      </c>
      <c r="I80" s="17">
        <f t="shared" si="80"/>
        <v>0</v>
      </c>
      <c r="J80" s="17">
        <f t="shared" si="80"/>
        <v>0</v>
      </c>
      <c r="K80" s="17">
        <f t="shared" si="80"/>
        <v>0</v>
      </c>
      <c r="L80" s="17">
        <f t="shared" si="80"/>
        <v>0</v>
      </c>
      <c r="M80" s="17">
        <f t="shared" si="80"/>
        <v>0</v>
      </c>
      <c r="N80" s="17">
        <f t="shared" si="80"/>
        <v>0</v>
      </c>
    </row>
    <row r="81" spans="1:14" x14ac:dyDescent="0.3">
      <c r="A81" s="137"/>
      <c r="B81" t="s">
        <v>45</v>
      </c>
      <c r="C81" s="17">
        <f t="shared" ref="C81:N81" si="81">+C31-C56</f>
        <v>0</v>
      </c>
      <c r="D81" s="17">
        <f t="shared" si="81"/>
        <v>0</v>
      </c>
      <c r="E81" s="17">
        <f t="shared" si="81"/>
        <v>0</v>
      </c>
      <c r="F81" s="17">
        <f t="shared" si="81"/>
        <v>0</v>
      </c>
      <c r="G81" s="17">
        <f t="shared" si="81"/>
        <v>0</v>
      </c>
      <c r="H81" s="17">
        <f t="shared" si="81"/>
        <v>0</v>
      </c>
      <c r="I81" s="17">
        <f t="shared" si="81"/>
        <v>0</v>
      </c>
      <c r="J81" s="17">
        <f t="shared" si="81"/>
        <v>0</v>
      </c>
      <c r="K81" s="17">
        <f t="shared" si="81"/>
        <v>0</v>
      </c>
      <c r="L81" s="17">
        <f t="shared" si="81"/>
        <v>0</v>
      </c>
      <c r="M81" s="17">
        <f t="shared" si="81"/>
        <v>0</v>
      </c>
      <c r="N81" s="17">
        <f t="shared" si="81"/>
        <v>0</v>
      </c>
    </row>
    <row r="82" spans="1:14" x14ac:dyDescent="0.3">
      <c r="A82" s="137"/>
      <c r="B82" t="s">
        <v>27</v>
      </c>
      <c r="C82" s="17">
        <f t="shared" ref="C82:N82" si="82">+C32-C57</f>
        <v>0</v>
      </c>
      <c r="D82" s="17">
        <f t="shared" si="82"/>
        <v>0</v>
      </c>
      <c r="E82" s="17">
        <f t="shared" si="82"/>
        <v>0</v>
      </c>
      <c r="F82" s="17">
        <f t="shared" si="82"/>
        <v>0</v>
      </c>
      <c r="G82" s="17">
        <f t="shared" si="82"/>
        <v>0</v>
      </c>
      <c r="H82" s="17">
        <f t="shared" si="82"/>
        <v>0</v>
      </c>
      <c r="I82" s="17">
        <f t="shared" si="82"/>
        <v>0</v>
      </c>
      <c r="J82" s="17">
        <f t="shared" si="82"/>
        <v>0</v>
      </c>
      <c r="K82" s="17">
        <f t="shared" si="82"/>
        <v>0</v>
      </c>
      <c r="L82" s="17">
        <f t="shared" si="82"/>
        <v>0</v>
      </c>
      <c r="M82" s="17">
        <f t="shared" si="82"/>
        <v>0</v>
      </c>
      <c r="N82" s="17">
        <f t="shared" si="82"/>
        <v>0</v>
      </c>
    </row>
    <row r="83" spans="1:14" x14ac:dyDescent="0.3">
      <c r="A83" s="137"/>
      <c r="B83" t="s">
        <v>31</v>
      </c>
      <c r="C83" s="17">
        <f t="shared" ref="C83:N83" si="83">+C33-C58</f>
        <v>0</v>
      </c>
      <c r="D83" s="17">
        <f t="shared" si="83"/>
        <v>0</v>
      </c>
      <c r="E83" s="17">
        <f t="shared" si="83"/>
        <v>0</v>
      </c>
      <c r="F83" s="17">
        <f t="shared" si="83"/>
        <v>0</v>
      </c>
      <c r="G83" s="17">
        <f t="shared" si="83"/>
        <v>0</v>
      </c>
      <c r="H83" s="17">
        <f t="shared" si="83"/>
        <v>0</v>
      </c>
      <c r="I83" s="17">
        <f t="shared" si="83"/>
        <v>0</v>
      </c>
      <c r="J83" s="17">
        <f t="shared" si="83"/>
        <v>0</v>
      </c>
      <c r="K83" s="17">
        <f t="shared" si="83"/>
        <v>0</v>
      </c>
      <c r="L83" s="17">
        <f t="shared" si="83"/>
        <v>0</v>
      </c>
      <c r="M83" s="17">
        <f t="shared" si="83"/>
        <v>0</v>
      </c>
      <c r="N83" s="17">
        <f t="shared" si="83"/>
        <v>0</v>
      </c>
    </row>
    <row r="84" spans="1:14" x14ac:dyDescent="0.3">
      <c r="A84" s="137"/>
      <c r="B84" t="s">
        <v>46</v>
      </c>
      <c r="C84" s="17">
        <f t="shared" ref="C84:N84" si="84">+C34-C59</f>
        <v>0</v>
      </c>
      <c r="D84" s="17">
        <f t="shared" si="84"/>
        <v>0</v>
      </c>
      <c r="E84" s="17">
        <f t="shared" si="84"/>
        <v>0</v>
      </c>
      <c r="F84" s="17">
        <f t="shared" si="84"/>
        <v>0</v>
      </c>
      <c r="G84" s="17">
        <f t="shared" si="84"/>
        <v>0</v>
      </c>
      <c r="H84" s="17">
        <f t="shared" si="84"/>
        <v>0</v>
      </c>
      <c r="I84" s="17">
        <f t="shared" si="84"/>
        <v>0</v>
      </c>
      <c r="J84" s="17">
        <f t="shared" si="84"/>
        <v>0</v>
      </c>
      <c r="K84" s="17">
        <f t="shared" si="84"/>
        <v>0</v>
      </c>
      <c r="L84" s="17">
        <f t="shared" si="84"/>
        <v>0</v>
      </c>
      <c r="M84" s="17">
        <f t="shared" si="84"/>
        <v>0</v>
      </c>
      <c r="N84" s="17">
        <f t="shared" si="84"/>
        <v>0</v>
      </c>
    </row>
    <row r="85" spans="1:14" x14ac:dyDescent="0.3">
      <c r="A85" s="137"/>
      <c r="B85" t="s">
        <v>34</v>
      </c>
      <c r="C85" s="17">
        <f t="shared" ref="C85:N85" si="85">+C35-C60</f>
        <v>0</v>
      </c>
      <c r="D85" s="17">
        <f t="shared" si="85"/>
        <v>0</v>
      </c>
      <c r="E85" s="17">
        <f t="shared" si="85"/>
        <v>0</v>
      </c>
      <c r="F85" s="17">
        <f t="shared" si="85"/>
        <v>0</v>
      </c>
      <c r="G85" s="17">
        <f t="shared" si="85"/>
        <v>0</v>
      </c>
      <c r="H85" s="17">
        <f t="shared" si="85"/>
        <v>0</v>
      </c>
      <c r="I85" s="17">
        <f t="shared" si="85"/>
        <v>0</v>
      </c>
      <c r="J85" s="17">
        <f t="shared" si="85"/>
        <v>0</v>
      </c>
      <c r="K85" s="17">
        <f t="shared" si="85"/>
        <v>0</v>
      </c>
      <c r="L85" s="17">
        <f t="shared" si="85"/>
        <v>0</v>
      </c>
      <c r="M85" s="17">
        <f t="shared" si="85"/>
        <v>0</v>
      </c>
      <c r="N85" s="17">
        <f t="shared" si="85"/>
        <v>0</v>
      </c>
    </row>
    <row r="86" spans="1:14" x14ac:dyDescent="0.3">
      <c r="A86" s="137"/>
      <c r="B86" t="s">
        <v>36</v>
      </c>
      <c r="C86" s="17">
        <f t="shared" ref="C86:N86" si="86">+C36-C61</f>
        <v>0</v>
      </c>
      <c r="D86" s="17">
        <f t="shared" si="86"/>
        <v>0</v>
      </c>
      <c r="E86" s="17">
        <f t="shared" si="86"/>
        <v>0</v>
      </c>
      <c r="F86" s="17">
        <f t="shared" si="86"/>
        <v>0</v>
      </c>
      <c r="G86" s="17">
        <f t="shared" si="86"/>
        <v>0</v>
      </c>
      <c r="H86" s="17">
        <f t="shared" si="86"/>
        <v>0</v>
      </c>
      <c r="I86" s="17">
        <f t="shared" si="86"/>
        <v>0</v>
      </c>
      <c r="J86" s="17">
        <f t="shared" si="86"/>
        <v>0</v>
      </c>
      <c r="K86" s="17">
        <f t="shared" si="86"/>
        <v>0</v>
      </c>
      <c r="L86" s="17">
        <f t="shared" si="86"/>
        <v>0</v>
      </c>
      <c r="M86" s="17">
        <f t="shared" si="86"/>
        <v>0</v>
      </c>
      <c r="N86" s="17">
        <f t="shared" si="86"/>
        <v>0</v>
      </c>
    </row>
    <row r="87" spans="1:14" x14ac:dyDescent="0.3">
      <c r="A87" s="137"/>
      <c r="B87" s="1" t="s">
        <v>49</v>
      </c>
      <c r="C87" s="18">
        <f>SUM(C78:C86)</f>
        <v>0</v>
      </c>
      <c r="D87" s="18">
        <f t="shared" ref="D87:N87" si="87">SUM(D78:D86)</f>
        <v>0</v>
      </c>
      <c r="E87" s="18">
        <f t="shared" si="87"/>
        <v>0</v>
      </c>
      <c r="F87" s="18">
        <f t="shared" si="87"/>
        <v>0</v>
      </c>
      <c r="G87" s="18">
        <f t="shared" si="87"/>
        <v>0</v>
      </c>
      <c r="H87" s="18">
        <f t="shared" si="87"/>
        <v>0</v>
      </c>
      <c r="I87" s="18">
        <f t="shared" si="87"/>
        <v>0</v>
      </c>
      <c r="J87" s="18">
        <f t="shared" si="87"/>
        <v>0</v>
      </c>
      <c r="K87" s="18">
        <f t="shared" si="87"/>
        <v>0</v>
      </c>
      <c r="L87" s="18">
        <f t="shared" si="87"/>
        <v>0</v>
      </c>
      <c r="M87" s="18">
        <f t="shared" si="87"/>
        <v>0</v>
      </c>
      <c r="N87" s="18">
        <f t="shared" si="87"/>
        <v>0</v>
      </c>
    </row>
    <row r="88" spans="1:14" x14ac:dyDescent="0.3">
      <c r="A88" s="137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3">
      <c r="A89" s="138"/>
      <c r="B89" s="25" t="s">
        <v>54</v>
      </c>
      <c r="C89" s="34">
        <f>C66+C75+C87</f>
        <v>0</v>
      </c>
      <c r="D89" s="34">
        <f t="shared" ref="D89:N89" si="88">D66+D75+D87</f>
        <v>0</v>
      </c>
      <c r="E89" s="34">
        <f t="shared" si="88"/>
        <v>0</v>
      </c>
      <c r="F89" s="34">
        <f t="shared" si="88"/>
        <v>0</v>
      </c>
      <c r="G89" s="34">
        <f t="shared" si="88"/>
        <v>0</v>
      </c>
      <c r="H89" s="34">
        <f t="shared" si="88"/>
        <v>0</v>
      </c>
      <c r="I89" s="34">
        <f t="shared" si="88"/>
        <v>0</v>
      </c>
      <c r="J89" s="34">
        <f t="shared" si="88"/>
        <v>0</v>
      </c>
      <c r="K89" s="34">
        <f t="shared" si="88"/>
        <v>0</v>
      </c>
      <c r="L89" s="34">
        <f t="shared" si="88"/>
        <v>0</v>
      </c>
      <c r="M89" s="34">
        <f t="shared" si="88"/>
        <v>0</v>
      </c>
      <c r="N89" s="34">
        <f t="shared" si="88"/>
        <v>0</v>
      </c>
    </row>
  </sheetData>
  <sortState ref="B89:B97">
    <sortCondition ref="B89:B97"/>
  </sortState>
  <mergeCells count="3">
    <mergeCell ref="A40:A64"/>
    <mergeCell ref="A15:A39"/>
    <mergeCell ref="A65:A89"/>
  </mergeCells>
  <conditionalFormatting sqref="C78:N87">
    <cfRule type="cellIs" dxfId="42" priority="18" operator="greaterThan">
      <formula>0</formula>
    </cfRule>
  </conditionalFormatting>
  <conditionalFormatting sqref="C78:N87">
    <cfRule type="cellIs" dxfId="41" priority="17" operator="lessThan">
      <formula>0</formula>
    </cfRule>
  </conditionalFormatting>
  <conditionalFormatting sqref="C89:N89">
    <cfRule type="cellIs" dxfId="40" priority="16" operator="greaterThan">
      <formula>0</formula>
    </cfRule>
  </conditionalFormatting>
  <conditionalFormatting sqref="C89:N89">
    <cfRule type="cellIs" dxfId="39" priority="15" operator="lessThan">
      <formula>0</formula>
    </cfRule>
  </conditionalFormatting>
  <conditionalFormatting sqref="C70:N74">
    <cfRule type="cellIs" dxfId="38" priority="14" operator="greaterThan">
      <formula>0</formula>
    </cfRule>
  </conditionalFormatting>
  <conditionalFormatting sqref="C70:N74">
    <cfRule type="cellIs" dxfId="37" priority="13" operator="lessThan">
      <formula>0</formula>
    </cfRule>
  </conditionalFormatting>
  <conditionalFormatting sqref="C66:N66">
    <cfRule type="cellIs" dxfId="36" priority="12" operator="greaterThan">
      <formula>0</formula>
    </cfRule>
  </conditionalFormatting>
  <conditionalFormatting sqref="C66:N66">
    <cfRule type="cellIs" dxfId="35" priority="11" operator="lessThan">
      <formula>0</formula>
    </cfRule>
  </conditionalFormatting>
  <conditionalFormatting sqref="C10:N10 C12:N12">
    <cfRule type="cellIs" dxfId="34" priority="4" operator="greaterThan">
      <formula>0</formula>
    </cfRule>
  </conditionalFormatting>
  <conditionalFormatting sqref="C10:N10 C12:N12">
    <cfRule type="cellIs" dxfId="33" priority="3" operator="lessThan">
      <formula>0</formula>
    </cfRule>
  </conditionalFormatting>
  <conditionalFormatting sqref="C69:N69">
    <cfRule type="cellIs" dxfId="32" priority="2" operator="greaterThan">
      <formula>0</formula>
    </cfRule>
  </conditionalFormatting>
  <conditionalFormatting sqref="C69:N69">
    <cfRule type="cellIs" dxfId="31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J25" sqref="J25"/>
    </sheetView>
  </sheetViews>
  <sheetFormatPr defaultColWidth="9.109375" defaultRowHeight="14.4" x14ac:dyDescent="0.3"/>
  <cols>
    <col min="1" max="16384" width="9.109375" style="75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225"/>
  <sheetViews>
    <sheetView showGridLines="0" tabSelected="1" zoomScale="80" zoomScaleNormal="80" workbookViewId="0">
      <selection activeCell="C6" sqref="C6"/>
    </sheetView>
  </sheetViews>
  <sheetFormatPr defaultRowHeight="14.4" outlineLevelCol="1" x14ac:dyDescent="0.3"/>
  <cols>
    <col min="1" max="1" width="24.33203125" customWidth="1"/>
    <col min="2" max="2" width="67.88671875" customWidth="1"/>
    <col min="3" max="3" width="66.109375" customWidth="1"/>
    <col min="4" max="4" width="12.88671875" customWidth="1"/>
    <col min="5" max="5" width="19.44140625" customWidth="1"/>
    <col min="6" max="7" width="16" customWidth="1"/>
    <col min="8" max="8" width="3.5546875" customWidth="1"/>
    <col min="9" max="9" width="8.6640625" hidden="1" customWidth="1" outlineLevel="1"/>
    <col min="10" max="11" width="11" hidden="1" customWidth="1" outlineLevel="1"/>
    <col min="12" max="36" width="8.6640625" hidden="1" customWidth="1" outlineLevel="1"/>
    <col min="37" max="37" width="9.109375" collapsed="1"/>
  </cols>
  <sheetData>
    <row r="1" spans="1:36" s="65" customFormat="1" ht="22.5" customHeight="1" x14ac:dyDescent="0.35">
      <c r="B1" s="92" t="s">
        <v>55</v>
      </c>
    </row>
    <row r="3" spans="1:36" x14ac:dyDescent="0.3">
      <c r="A3" t="s">
        <v>56</v>
      </c>
      <c r="B3" s="2" t="s">
        <v>57</v>
      </c>
    </row>
    <row r="4" spans="1:36" x14ac:dyDescent="0.3">
      <c r="A4" t="s">
        <v>39</v>
      </c>
      <c r="B4" s="7">
        <v>2023</v>
      </c>
    </row>
    <row r="5" spans="1:36" x14ac:dyDescent="0.3">
      <c r="A5" t="s">
        <v>58</v>
      </c>
      <c r="B5" s="2" t="s">
        <v>59</v>
      </c>
      <c r="C5" s="97" t="s">
        <v>220</v>
      </c>
    </row>
    <row r="6" spans="1:36" x14ac:dyDescent="0.3">
      <c r="A6" t="s">
        <v>60</v>
      </c>
      <c r="B6" s="2"/>
      <c r="C6" s="97" t="s">
        <v>61</v>
      </c>
      <c r="X6" s="10">
        <f>IF(ISBLANK($B$6),SUM(X$9:X$13),SUM(X$9:X$18))</f>
        <v>0</v>
      </c>
      <c r="Y6" s="10">
        <f t="shared" ref="Y6:AI6" si="0">IF(ISBLANK($B$6),SUM(Y$9:Y$13),SUM(Y$9:Y$18))</f>
        <v>0</v>
      </c>
      <c r="Z6" s="10">
        <f t="shared" si="0"/>
        <v>0</v>
      </c>
      <c r="AA6" s="10">
        <f t="shared" si="0"/>
        <v>0</v>
      </c>
      <c r="AB6" s="10">
        <f t="shared" si="0"/>
        <v>0</v>
      </c>
      <c r="AC6" s="10">
        <f t="shared" si="0"/>
        <v>0</v>
      </c>
      <c r="AD6" s="10">
        <f t="shared" si="0"/>
        <v>0</v>
      </c>
      <c r="AE6" s="10">
        <f t="shared" si="0"/>
        <v>0</v>
      </c>
      <c r="AF6" s="10">
        <f t="shared" si="0"/>
        <v>0</v>
      </c>
      <c r="AG6" s="10">
        <f t="shared" si="0"/>
        <v>0</v>
      </c>
      <c r="AH6" s="10">
        <f t="shared" si="0"/>
        <v>0</v>
      </c>
      <c r="AI6" s="10">
        <f t="shared" si="0"/>
        <v>0</v>
      </c>
      <c r="AJ6" s="10">
        <f>AVERAGE(X6:AI6)</f>
        <v>0</v>
      </c>
    </row>
    <row r="8" spans="1:36" x14ac:dyDescent="0.3">
      <c r="A8" s="1" t="s">
        <v>62</v>
      </c>
      <c r="B8" s="1" t="s">
        <v>63</v>
      </c>
      <c r="C8" s="91" t="s">
        <v>64</v>
      </c>
      <c r="D8" s="12" t="s">
        <v>65</v>
      </c>
      <c r="E8" s="12" t="s">
        <v>66</v>
      </c>
      <c r="F8" s="12" t="s">
        <v>67</v>
      </c>
      <c r="G8" s="12" t="s">
        <v>68</v>
      </c>
      <c r="J8" s="4" t="s">
        <v>56</v>
      </c>
      <c r="K8" s="4" t="s">
        <v>69</v>
      </c>
      <c r="L8" s="9" t="s">
        <v>70</v>
      </c>
      <c r="W8" s="11" t="s">
        <v>71</v>
      </c>
      <c r="X8" s="4">
        <v>1</v>
      </c>
      <c r="Y8" s="4">
        <f>X8+1</f>
        <v>2</v>
      </c>
      <c r="Z8" s="4">
        <f t="shared" ref="Z8:AI8" si="1">Y8+1</f>
        <v>3</v>
      </c>
      <c r="AA8" s="4">
        <f t="shared" si="1"/>
        <v>4</v>
      </c>
      <c r="AB8" s="4">
        <f t="shared" si="1"/>
        <v>5</v>
      </c>
      <c r="AC8" s="4">
        <f t="shared" si="1"/>
        <v>6</v>
      </c>
      <c r="AD8" s="4">
        <f t="shared" si="1"/>
        <v>7</v>
      </c>
      <c r="AE8" s="4">
        <f t="shared" si="1"/>
        <v>8</v>
      </c>
      <c r="AF8" s="4">
        <f t="shared" si="1"/>
        <v>9</v>
      </c>
      <c r="AG8" s="4">
        <f t="shared" si="1"/>
        <v>10</v>
      </c>
      <c r="AH8" s="4">
        <f t="shared" si="1"/>
        <v>11</v>
      </c>
      <c r="AI8" s="4">
        <f t="shared" si="1"/>
        <v>12</v>
      </c>
    </row>
    <row r="9" spans="1:36" x14ac:dyDescent="0.3">
      <c r="A9" t="s">
        <v>72</v>
      </c>
      <c r="B9" t="str">
        <f>$B$5&amp;": Primary Monthly Income, After Tax"</f>
        <v>Your Name: Primary Monthly Income, After Tax</v>
      </c>
      <c r="C9" s="13"/>
      <c r="D9" s="52">
        <v>0</v>
      </c>
      <c r="E9" s="8"/>
      <c r="F9" s="8"/>
      <c r="G9" s="8"/>
      <c r="J9" s="4">
        <f>IFERROR(INDEX('Helper - Drop-downs'!$C$13:$C$24,MATCH($F9,'Helper - Drop-downs'!$A$13:$A$24,0),1),0)</f>
        <v>0</v>
      </c>
      <c r="K9" s="4">
        <f>IFERROR(J9+INDEX('Helper - Drop-downs'!$B$27:$B$38,MATCH($G9,'Helper - Drop-downs'!$A$27:$A$37,0),1),0)</f>
        <v>0</v>
      </c>
      <c r="L9" s="4">
        <f>IFERROR(J9,0)</f>
        <v>0</v>
      </c>
      <c r="M9" s="4">
        <f>IFERROR(L9+INDEX('Helper - Drop-downs'!$D$2:$D$10,MATCH($E9,'Helper - Drop-downs'!$A$2:$A$10,0),1),0)</f>
        <v>0</v>
      </c>
      <c r="N9" s="4">
        <f>IFERROR(M9+INDEX('Helper - Drop-downs'!$D$2:$D$10,MATCH($E9,'Helper - Drop-downs'!$A$2:$A$10,0),1),0)</f>
        <v>0</v>
      </c>
      <c r="O9" s="4">
        <f>IFERROR(N9+INDEX('Helper - Drop-downs'!$D$2:$D$10,MATCH($E9,'Helper - Drop-downs'!$A$2:$A$10,0),1),0)</f>
        <v>0</v>
      </c>
      <c r="P9" s="4">
        <f>IFERROR(O9+INDEX('Helper - Drop-downs'!$D$2:$D$10,MATCH($E9,'Helper - Drop-downs'!$A$2:$A$10,0),1),0)</f>
        <v>0</v>
      </c>
      <c r="Q9" s="4">
        <f>IFERROR(P9+INDEX('Helper - Drop-downs'!$D$2:$D$10,MATCH($E9,'Helper - Drop-downs'!$A$2:$A$10,0),1),0)</f>
        <v>0</v>
      </c>
      <c r="R9" s="4">
        <f>IFERROR(Q9+INDEX('Helper - Drop-downs'!$D$2:$D$10,MATCH($E9,'Helper - Drop-downs'!$A$2:$A$10,0),1),0)</f>
        <v>0</v>
      </c>
      <c r="S9" s="4">
        <f>IFERROR(R9+INDEX('Helper - Drop-downs'!$D$2:$D$10,MATCH($E9,'Helper - Drop-downs'!$A$2:$A$10,0),1),0)</f>
        <v>0</v>
      </c>
      <c r="T9" s="4">
        <f>IFERROR(S9+INDEX('Helper - Drop-downs'!$D$2:$D$10,MATCH($E9,'Helper - Drop-downs'!$A$2:$A$10,0),1),0)</f>
        <v>0</v>
      </c>
      <c r="U9" s="4">
        <f>IFERROR(T9+INDEX('Helper - Drop-downs'!$D$2:$D$10,MATCH($E9,'Helper - Drop-downs'!$A$2:$A$10,0),1),0)</f>
        <v>0</v>
      </c>
      <c r="V9" s="4">
        <f>IFERROR(U9+INDEX('Helper - Drop-downs'!$D$2:$D$10,MATCH($E9,'Helper - Drop-downs'!$A$2:$A$10,0),1),0)</f>
        <v>0</v>
      </c>
      <c r="W9" s="4">
        <f>IFERROR(V9+INDEX('Helper - Drop-downs'!$D$2:$D$10,MATCH($E9,'Helper - Drop-downs'!$A$2:$A$10,0),1),0)</f>
        <v>0</v>
      </c>
      <c r="X9" s="10">
        <f>IFERROR(IF(AND(ISNUMBER(MATCH(X$8,$L9:$W9,0)),X$8&lt;=$K9),$D9*INDEX('Helper - Drop-downs'!$C$2:$C$10,MATCH($E9,'Helper - Drop-downs'!$A$2:$A$10,0),1),0),0)</f>
        <v>0</v>
      </c>
      <c r="Y9" s="10">
        <f>IFERROR(IF(AND(ISNUMBER(MATCH(Y$8,$L9:$W9,0)),Y$8&lt;=$K9),$D9*INDEX('Helper - Drop-downs'!$C$2:$C$10,MATCH($E9,'Helper - Drop-downs'!$A$2:$A$10,0),1),0),0)</f>
        <v>0</v>
      </c>
      <c r="Z9" s="10">
        <f>IFERROR(IF(AND(ISNUMBER(MATCH(Z$8,$L9:$W9,0)),Z$8&lt;=$K9),$D9*INDEX('Helper - Drop-downs'!$C$2:$C$10,MATCH($E9,'Helper - Drop-downs'!$A$2:$A$10,0),1),0),0)</f>
        <v>0</v>
      </c>
      <c r="AA9" s="10">
        <f>IFERROR(IF(AND(ISNUMBER(MATCH(AA$8,$L9:$W9,0)),AA$8&lt;=$K9),$D9*INDEX('Helper - Drop-downs'!$C$2:$C$10,MATCH($E9,'Helper - Drop-downs'!$A$2:$A$10,0),1),0),0)</f>
        <v>0</v>
      </c>
      <c r="AB9" s="10">
        <f>IFERROR(IF(AND(ISNUMBER(MATCH(AB$8,$L9:$W9,0)),AB$8&lt;=$K9),$D9*INDEX('Helper - Drop-downs'!$C$2:$C$10,MATCH($E9,'Helper - Drop-downs'!$A$2:$A$10,0),1),0),0)</f>
        <v>0</v>
      </c>
      <c r="AC9" s="10">
        <f>IFERROR(IF(AND(ISNUMBER(MATCH(AC$8,$L9:$W9,0)),AC$8&lt;=$K9),$D9*INDEX('Helper - Drop-downs'!$C$2:$C$10,MATCH($E9,'Helper - Drop-downs'!$A$2:$A$10,0),1),0),0)</f>
        <v>0</v>
      </c>
      <c r="AD9" s="10">
        <f>IFERROR(IF(AND(ISNUMBER(MATCH(AD$8,$L9:$W9,0)),AD$8&lt;=$K9),$D9*INDEX('Helper - Drop-downs'!$C$2:$C$10,MATCH($E9,'Helper - Drop-downs'!$A$2:$A$10,0),1),0),0)</f>
        <v>0</v>
      </c>
      <c r="AE9" s="10">
        <f>IFERROR(IF(AND(ISNUMBER(MATCH(AE$8,$L9:$W9,0)),AE$8&lt;=$K9),$D9*INDEX('Helper - Drop-downs'!$C$2:$C$10,MATCH($E9,'Helper - Drop-downs'!$A$2:$A$10,0),1),0),0)</f>
        <v>0</v>
      </c>
      <c r="AF9" s="10">
        <f>IFERROR(IF(AND(ISNUMBER(MATCH(AF$8,$L9:$W9,0)),AF$8&lt;=$K9),$D9*INDEX('Helper - Drop-downs'!$C$2:$C$10,MATCH($E9,'Helper - Drop-downs'!$A$2:$A$10,0),1),0),0)</f>
        <v>0</v>
      </c>
      <c r="AG9" s="10">
        <f>IFERROR(IF(AND(ISNUMBER(MATCH(AG$8,$L9:$W9,0)),AG$8&lt;=$K9),$D9*INDEX('Helper - Drop-downs'!$C$2:$C$10,MATCH($E9,'Helper - Drop-downs'!$A$2:$A$10,0),1),0),0)</f>
        <v>0</v>
      </c>
      <c r="AH9" s="10">
        <f>IFERROR(IF(AND(ISNUMBER(MATCH(AH$8,$L9:$W9,0)),AH$8&lt;=$K9),$D9*INDEX('Helper - Drop-downs'!$C$2:$C$10,MATCH($E9,'Helper - Drop-downs'!$A$2:$A$10,0),1),0),0)</f>
        <v>0</v>
      </c>
      <c r="AI9" s="10">
        <f>IFERROR(IF(AND(ISNUMBER(MATCH(AI$8,$L9:$W9,0)),AI$8&lt;=$K9),$D9*INDEX('Helper - Drop-downs'!$C$2:$C$10,MATCH($E9,'Helper - Drop-downs'!$A$2:$A$10,0),1),0),0)</f>
        <v>0</v>
      </c>
      <c r="AJ9" s="10">
        <f>AVERAGE(X9:AI9)</f>
        <v>0</v>
      </c>
    </row>
    <row r="10" spans="1:36" x14ac:dyDescent="0.3">
      <c r="A10" t="s">
        <v>72</v>
      </c>
      <c r="B10" t="str">
        <f>$B$5&amp;": Incremental Monthly Raise, After Tax"</f>
        <v>Your Name: Incremental Monthly Raise, After Tax</v>
      </c>
      <c r="C10" s="13"/>
      <c r="D10" s="52">
        <v>0</v>
      </c>
      <c r="E10" s="8"/>
      <c r="F10" s="8"/>
      <c r="G10" s="8"/>
      <c r="J10" s="4">
        <f>IFERROR(INDEX('Helper - Drop-downs'!$C$13:$C$24,MATCH($F10,'Helper - Drop-downs'!$A$13:$A$24,0),1),0)</f>
        <v>0</v>
      </c>
      <c r="K10" s="4">
        <f>IFERROR(J10+INDEX('Helper - Drop-downs'!$B$27:$B$38,MATCH($G10,'Helper - Drop-downs'!$A$27:$A$37,0),1),0)</f>
        <v>0</v>
      </c>
      <c r="L10" s="4">
        <f t="shared" ref="L10" si="2">IFERROR(J10,0)</f>
        <v>0</v>
      </c>
      <c r="M10" s="4">
        <f>IFERROR(L10+INDEX('Helper - Drop-downs'!$D$2:$D$10,MATCH($E10,'Helper - Drop-downs'!$A$2:$A$10,0),1),0)</f>
        <v>0</v>
      </c>
      <c r="N10" s="4">
        <f>IFERROR(M10+INDEX('Helper - Drop-downs'!$D$2:$D$10,MATCH($E10,'Helper - Drop-downs'!$A$2:$A$10,0),1),0)</f>
        <v>0</v>
      </c>
      <c r="O10" s="4">
        <f>IFERROR(N10+INDEX('Helper - Drop-downs'!$D$2:$D$10,MATCH($E10,'Helper - Drop-downs'!$A$2:$A$10,0),1),0)</f>
        <v>0</v>
      </c>
      <c r="P10" s="4">
        <f>IFERROR(O10+INDEX('Helper - Drop-downs'!$D$2:$D$10,MATCH($E10,'Helper - Drop-downs'!$A$2:$A$10,0),1),0)</f>
        <v>0</v>
      </c>
      <c r="Q10" s="4">
        <f>IFERROR(P10+INDEX('Helper - Drop-downs'!$D$2:$D$10,MATCH($E10,'Helper - Drop-downs'!$A$2:$A$10,0),1),0)</f>
        <v>0</v>
      </c>
      <c r="R10" s="4">
        <f>IFERROR(Q10+INDEX('Helper - Drop-downs'!$D$2:$D$10,MATCH($E10,'Helper - Drop-downs'!$A$2:$A$10,0),1),0)</f>
        <v>0</v>
      </c>
      <c r="S10" s="4">
        <f>IFERROR(R10+INDEX('Helper - Drop-downs'!$D$2:$D$10,MATCH($E10,'Helper - Drop-downs'!$A$2:$A$10,0),1),0)</f>
        <v>0</v>
      </c>
      <c r="T10" s="4">
        <f>IFERROR(S10+INDEX('Helper - Drop-downs'!$D$2:$D$10,MATCH($E10,'Helper - Drop-downs'!$A$2:$A$10,0),1),0)</f>
        <v>0</v>
      </c>
      <c r="U10" s="4">
        <f>IFERROR(T10+INDEX('Helper - Drop-downs'!$D$2:$D$10,MATCH($E10,'Helper - Drop-downs'!$A$2:$A$10,0),1),0)</f>
        <v>0</v>
      </c>
      <c r="V10" s="4">
        <f>IFERROR(U10+INDEX('Helper - Drop-downs'!$D$2:$D$10,MATCH($E10,'Helper - Drop-downs'!$A$2:$A$10,0),1),0)</f>
        <v>0</v>
      </c>
      <c r="W10" s="4">
        <f>IFERROR(V10+INDEX('Helper - Drop-downs'!$D$2:$D$10,MATCH($E10,'Helper - Drop-downs'!$A$2:$A$10,0),1),0)</f>
        <v>0</v>
      </c>
      <c r="X10" s="10">
        <f>IFERROR(IF(AND(ISNUMBER(MATCH(X$8,$L10:$W10,0)),X$8&lt;=$K10),$D10*INDEX('Helper - Drop-downs'!$C$2:$C$10,MATCH($E10,'Helper - Drop-downs'!$A$2:$A$10,0),1),0),0)</f>
        <v>0</v>
      </c>
      <c r="Y10" s="10">
        <f>IFERROR(IF(AND(ISNUMBER(MATCH(Y$8,$L10:$W10,0)),Y$8&lt;=$K10),$D10*INDEX('Helper - Drop-downs'!$C$2:$C$10,MATCH($E10,'Helper - Drop-downs'!$A$2:$A$10,0),1),0),0)</f>
        <v>0</v>
      </c>
      <c r="Z10" s="10">
        <f>IFERROR(IF(AND(ISNUMBER(MATCH(Z$8,$L10:$W10,0)),Z$8&lt;=$K10),$D10*INDEX('Helper - Drop-downs'!$C$2:$C$10,MATCH($E10,'Helper - Drop-downs'!$A$2:$A$10,0),1),0),0)</f>
        <v>0</v>
      </c>
      <c r="AA10" s="10">
        <f>IFERROR(IF(AND(ISNUMBER(MATCH(AA$8,$L10:$W10,0)),AA$8&lt;=$K10),$D10*INDEX('Helper - Drop-downs'!$C$2:$C$10,MATCH($E10,'Helper - Drop-downs'!$A$2:$A$10,0),1),0),0)</f>
        <v>0</v>
      </c>
      <c r="AB10" s="10">
        <f>IFERROR(IF(AND(ISNUMBER(MATCH(AB$8,$L10:$W10,0)),AB$8&lt;=$K10),$D10*INDEX('Helper - Drop-downs'!$C$2:$C$10,MATCH($E10,'Helper - Drop-downs'!$A$2:$A$10,0),1),0),0)</f>
        <v>0</v>
      </c>
      <c r="AC10" s="10">
        <f>IFERROR(IF(AND(ISNUMBER(MATCH(AC$8,$L10:$W10,0)),AC$8&lt;=$K10),$D10*INDEX('Helper - Drop-downs'!$C$2:$C$10,MATCH($E10,'Helper - Drop-downs'!$A$2:$A$10,0),1),0),0)</f>
        <v>0</v>
      </c>
      <c r="AD10" s="10">
        <f>IFERROR(IF(AND(ISNUMBER(MATCH(AD$8,$L10:$W10,0)),AD$8&lt;=$K10),$D10*INDEX('Helper - Drop-downs'!$C$2:$C$10,MATCH($E10,'Helper - Drop-downs'!$A$2:$A$10,0),1),0),0)</f>
        <v>0</v>
      </c>
      <c r="AE10" s="10">
        <f>IFERROR(IF(AND(ISNUMBER(MATCH(AE$8,$L10:$W10,0)),AE$8&lt;=$K10),$D10*INDEX('Helper - Drop-downs'!$C$2:$C$10,MATCH($E10,'Helper - Drop-downs'!$A$2:$A$10,0),1),0),0)</f>
        <v>0</v>
      </c>
      <c r="AF10" s="10">
        <f>IFERROR(IF(AND(ISNUMBER(MATCH(AF$8,$L10:$W10,0)),AF$8&lt;=$K10),$D10*INDEX('Helper - Drop-downs'!$C$2:$C$10,MATCH($E10,'Helper - Drop-downs'!$A$2:$A$10,0),1),0),0)</f>
        <v>0</v>
      </c>
      <c r="AG10" s="10">
        <f>IFERROR(IF(AND(ISNUMBER(MATCH(AG$8,$L10:$W10,0)),AG$8&lt;=$K10),$D10*INDEX('Helper - Drop-downs'!$C$2:$C$10,MATCH($E10,'Helper - Drop-downs'!$A$2:$A$10,0),1),0),0)</f>
        <v>0</v>
      </c>
      <c r="AH10" s="10">
        <f>IFERROR(IF(AND(ISNUMBER(MATCH(AH$8,$L10:$W10,0)),AH$8&lt;=$K10),$D10*INDEX('Helper - Drop-downs'!$C$2:$C$10,MATCH($E10,'Helper - Drop-downs'!$A$2:$A$10,0),1),0),0)</f>
        <v>0</v>
      </c>
      <c r="AI10" s="10">
        <f>IFERROR(IF(AND(ISNUMBER(MATCH(AI$8,$L10:$W10,0)),AI$8&lt;=$K10),$D10*INDEX('Helper - Drop-downs'!$C$2:$C$10,MATCH($E10,'Helper - Drop-downs'!$A$2:$A$10,0),1),0),0)</f>
        <v>0</v>
      </c>
      <c r="AJ10" s="10">
        <f t="shared" ref="AJ10:AJ18" si="3">AVERAGE(X10:AI10)</f>
        <v>0</v>
      </c>
    </row>
    <row r="11" spans="1:36" x14ac:dyDescent="0.3">
      <c r="A11" t="s">
        <v>72</v>
      </c>
      <c r="B11" t="str">
        <f>$B$5&amp;": Secondary Monthly Income, After Tax"</f>
        <v>Your Name: Secondary Monthly Income, After Tax</v>
      </c>
      <c r="C11" s="13"/>
      <c r="D11" s="52">
        <v>0</v>
      </c>
      <c r="E11" s="8"/>
      <c r="F11" s="8"/>
      <c r="G11" s="8"/>
      <c r="J11" s="4">
        <f>IFERROR(INDEX('Helper - Drop-downs'!$C$13:$C$24,MATCH($F11,'Helper - Drop-downs'!$A$13:$A$24,0),1),0)</f>
        <v>0</v>
      </c>
      <c r="K11" s="4">
        <f>IFERROR(J11+INDEX('Helper - Drop-downs'!$B$27:$B$38,MATCH($G11,'Helper - Drop-downs'!$A$27:$A$37,0),1),0)</f>
        <v>0</v>
      </c>
      <c r="L11" s="4">
        <f t="shared" ref="L11:L18" si="4">IFERROR(J11,0)</f>
        <v>0</v>
      </c>
      <c r="M11" s="4">
        <f>IFERROR(L11+INDEX('Helper - Drop-downs'!$D$2:$D$10,MATCH($E11,'Helper - Drop-downs'!$A$2:$A$10,0),1),0)</f>
        <v>0</v>
      </c>
      <c r="N11" s="4">
        <f>IFERROR(M11+INDEX('Helper - Drop-downs'!$D$2:$D$10,MATCH($E11,'Helper - Drop-downs'!$A$2:$A$10,0),1),0)</f>
        <v>0</v>
      </c>
      <c r="O11" s="4">
        <f>IFERROR(N11+INDEX('Helper - Drop-downs'!$D$2:$D$10,MATCH($E11,'Helper - Drop-downs'!$A$2:$A$10,0),1),0)</f>
        <v>0</v>
      </c>
      <c r="P11" s="4">
        <f>IFERROR(O11+INDEX('Helper - Drop-downs'!$D$2:$D$10,MATCH($E11,'Helper - Drop-downs'!$A$2:$A$10,0),1),0)</f>
        <v>0</v>
      </c>
      <c r="Q11" s="4">
        <f>IFERROR(P11+INDEX('Helper - Drop-downs'!$D$2:$D$10,MATCH($E11,'Helper - Drop-downs'!$A$2:$A$10,0),1),0)</f>
        <v>0</v>
      </c>
      <c r="R11" s="4">
        <f>IFERROR(Q11+INDEX('Helper - Drop-downs'!$D$2:$D$10,MATCH($E11,'Helper - Drop-downs'!$A$2:$A$10,0),1),0)</f>
        <v>0</v>
      </c>
      <c r="S11" s="4">
        <f>IFERROR(R11+INDEX('Helper - Drop-downs'!$D$2:$D$10,MATCH($E11,'Helper - Drop-downs'!$A$2:$A$10,0),1),0)</f>
        <v>0</v>
      </c>
      <c r="T11" s="4">
        <f>IFERROR(S11+INDEX('Helper - Drop-downs'!$D$2:$D$10,MATCH($E11,'Helper - Drop-downs'!$A$2:$A$10,0),1),0)</f>
        <v>0</v>
      </c>
      <c r="U11" s="4">
        <f>IFERROR(T11+INDEX('Helper - Drop-downs'!$D$2:$D$10,MATCH($E11,'Helper - Drop-downs'!$A$2:$A$10,0),1),0)</f>
        <v>0</v>
      </c>
      <c r="V11" s="4">
        <f>IFERROR(U11+INDEX('Helper - Drop-downs'!$D$2:$D$10,MATCH($E11,'Helper - Drop-downs'!$A$2:$A$10,0),1),0)</f>
        <v>0</v>
      </c>
      <c r="W11" s="4">
        <f>IFERROR(V11+INDEX('Helper - Drop-downs'!$D$2:$D$10,MATCH($E11,'Helper - Drop-downs'!$A$2:$A$10,0),1),0)</f>
        <v>0</v>
      </c>
      <c r="X11" s="10">
        <f>IFERROR(IF(AND(ISNUMBER(MATCH(X$8,$L11:$W11,0)),X$8&lt;=$K11),$D11*INDEX('Helper - Drop-downs'!$C$2:$C$10,MATCH($E11,'Helper - Drop-downs'!$A$2:$A$10,0),1),0),0)</f>
        <v>0</v>
      </c>
      <c r="Y11" s="10">
        <f>IFERROR(IF(AND(ISNUMBER(MATCH(Y$8,$L11:$W11,0)),Y$8&lt;=$K11),$D11*INDEX('Helper - Drop-downs'!$C$2:$C$10,MATCH($E11,'Helper - Drop-downs'!$A$2:$A$10,0),1),0),0)</f>
        <v>0</v>
      </c>
      <c r="Z11" s="10">
        <f>IFERROR(IF(AND(ISNUMBER(MATCH(Z$8,$L11:$W11,0)),Z$8&lt;=$K11),$D11*INDEX('Helper - Drop-downs'!$C$2:$C$10,MATCH($E11,'Helper - Drop-downs'!$A$2:$A$10,0),1),0),0)</f>
        <v>0</v>
      </c>
      <c r="AA11" s="10">
        <f>IFERROR(IF(AND(ISNUMBER(MATCH(AA$8,$L11:$W11,0)),AA$8&lt;=$K11),$D11*INDEX('Helper - Drop-downs'!$C$2:$C$10,MATCH($E11,'Helper - Drop-downs'!$A$2:$A$10,0),1),0),0)</f>
        <v>0</v>
      </c>
      <c r="AB11" s="10">
        <f>IFERROR(IF(AND(ISNUMBER(MATCH(AB$8,$L11:$W11,0)),AB$8&lt;=$K11),$D11*INDEX('Helper - Drop-downs'!$C$2:$C$10,MATCH($E11,'Helper - Drop-downs'!$A$2:$A$10,0),1),0),0)</f>
        <v>0</v>
      </c>
      <c r="AC11" s="10">
        <f>IFERROR(IF(AND(ISNUMBER(MATCH(AC$8,$L11:$W11,0)),AC$8&lt;=$K11),$D11*INDEX('Helper - Drop-downs'!$C$2:$C$10,MATCH($E11,'Helper - Drop-downs'!$A$2:$A$10,0),1),0),0)</f>
        <v>0</v>
      </c>
      <c r="AD11" s="10">
        <f>IFERROR(IF(AND(ISNUMBER(MATCH(AD$8,$L11:$W11,0)),AD$8&lt;=$K11),$D11*INDEX('Helper - Drop-downs'!$C$2:$C$10,MATCH($E11,'Helper - Drop-downs'!$A$2:$A$10,0),1),0),0)</f>
        <v>0</v>
      </c>
      <c r="AE11" s="10">
        <f>IFERROR(IF(AND(ISNUMBER(MATCH(AE$8,$L11:$W11,0)),AE$8&lt;=$K11),$D11*INDEX('Helper - Drop-downs'!$C$2:$C$10,MATCH($E11,'Helper - Drop-downs'!$A$2:$A$10,0),1),0),0)</f>
        <v>0</v>
      </c>
      <c r="AF11" s="10">
        <f>IFERROR(IF(AND(ISNUMBER(MATCH(AF$8,$L11:$W11,0)),AF$8&lt;=$K11),$D11*INDEX('Helper - Drop-downs'!$C$2:$C$10,MATCH($E11,'Helper - Drop-downs'!$A$2:$A$10,0),1),0),0)</f>
        <v>0</v>
      </c>
      <c r="AG11" s="10">
        <f>IFERROR(IF(AND(ISNUMBER(MATCH(AG$8,$L11:$W11,0)),AG$8&lt;=$K11),$D11*INDEX('Helper - Drop-downs'!$C$2:$C$10,MATCH($E11,'Helper - Drop-downs'!$A$2:$A$10,0),1),0),0)</f>
        <v>0</v>
      </c>
      <c r="AH11" s="10">
        <f>IFERROR(IF(AND(ISNUMBER(MATCH(AH$8,$L11:$W11,0)),AH$8&lt;=$K11),$D11*INDEX('Helper - Drop-downs'!$C$2:$C$10,MATCH($E11,'Helper - Drop-downs'!$A$2:$A$10,0),1),0),0)</f>
        <v>0</v>
      </c>
      <c r="AI11" s="10">
        <f>IFERROR(IF(AND(ISNUMBER(MATCH(AI$8,$L11:$W11,0)),AI$8&lt;=$K11),$D11*INDEX('Helper - Drop-downs'!$C$2:$C$10,MATCH($E11,'Helper - Drop-downs'!$A$2:$A$10,0),1),0),0)</f>
        <v>0</v>
      </c>
      <c r="AJ11" s="10">
        <f t="shared" si="3"/>
        <v>0</v>
      </c>
    </row>
    <row r="12" spans="1:36" x14ac:dyDescent="0.3">
      <c r="A12" t="s">
        <v>72</v>
      </c>
      <c r="B12" t="str">
        <f>$B$5&amp;": Part-Time Job, After-Tax"</f>
        <v>Your Name: Part-Time Job, After-Tax</v>
      </c>
      <c r="C12" s="13"/>
      <c r="D12" s="52">
        <v>0</v>
      </c>
      <c r="E12" s="8"/>
      <c r="F12" s="8"/>
      <c r="G12" s="8"/>
      <c r="J12" s="4">
        <f>IFERROR(INDEX('Helper - Drop-downs'!$C$13:$C$24,MATCH($F12,'Helper - Drop-downs'!$A$13:$A$24,0),1),0)</f>
        <v>0</v>
      </c>
      <c r="K12" s="4">
        <f>IFERROR(J12+INDEX('Helper - Drop-downs'!$B$27:$B$38,MATCH($G12,'Helper - Drop-downs'!$A$27:$A$37,0),1),0)</f>
        <v>0</v>
      </c>
      <c r="L12" s="4">
        <f t="shared" si="4"/>
        <v>0</v>
      </c>
      <c r="M12" s="4">
        <f>IFERROR(L12+INDEX('Helper - Drop-downs'!$D$2:$D$10,MATCH($E12,'Helper - Drop-downs'!$A$2:$A$10,0),1),0)</f>
        <v>0</v>
      </c>
      <c r="N12" s="4">
        <f>IFERROR(M12+INDEX('Helper - Drop-downs'!$D$2:$D$10,MATCH($E12,'Helper - Drop-downs'!$A$2:$A$10,0),1),0)</f>
        <v>0</v>
      </c>
      <c r="O12" s="4">
        <f>IFERROR(N12+INDEX('Helper - Drop-downs'!$D$2:$D$10,MATCH($E12,'Helper - Drop-downs'!$A$2:$A$10,0),1),0)</f>
        <v>0</v>
      </c>
      <c r="P12" s="4">
        <f>IFERROR(O12+INDEX('Helper - Drop-downs'!$D$2:$D$10,MATCH($E12,'Helper - Drop-downs'!$A$2:$A$10,0),1),0)</f>
        <v>0</v>
      </c>
      <c r="Q12" s="4">
        <f>IFERROR(P12+INDEX('Helper - Drop-downs'!$D$2:$D$10,MATCH($E12,'Helper - Drop-downs'!$A$2:$A$10,0),1),0)</f>
        <v>0</v>
      </c>
      <c r="R12" s="4">
        <f>IFERROR(Q12+INDEX('Helper - Drop-downs'!$D$2:$D$10,MATCH($E12,'Helper - Drop-downs'!$A$2:$A$10,0),1),0)</f>
        <v>0</v>
      </c>
      <c r="S12" s="4">
        <f>IFERROR(R12+INDEX('Helper - Drop-downs'!$D$2:$D$10,MATCH($E12,'Helper - Drop-downs'!$A$2:$A$10,0),1),0)</f>
        <v>0</v>
      </c>
      <c r="T12" s="4">
        <f>IFERROR(S12+INDEX('Helper - Drop-downs'!$D$2:$D$10,MATCH($E12,'Helper - Drop-downs'!$A$2:$A$10,0),1),0)</f>
        <v>0</v>
      </c>
      <c r="U12" s="4">
        <f>IFERROR(T12+INDEX('Helper - Drop-downs'!$D$2:$D$10,MATCH($E12,'Helper - Drop-downs'!$A$2:$A$10,0),1),0)</f>
        <v>0</v>
      </c>
      <c r="V12" s="4">
        <f>IFERROR(U12+INDEX('Helper - Drop-downs'!$D$2:$D$10,MATCH($E12,'Helper - Drop-downs'!$A$2:$A$10,0),1),0)</f>
        <v>0</v>
      </c>
      <c r="W12" s="4">
        <f>IFERROR(V12+INDEX('Helper - Drop-downs'!$D$2:$D$10,MATCH($E12,'Helper - Drop-downs'!$A$2:$A$10,0),1),0)</f>
        <v>0</v>
      </c>
      <c r="X12" s="10">
        <f>IFERROR(IF(AND(ISNUMBER(MATCH(X$8,$L12:$W12,0)),X$8&lt;=$K12),$D12*INDEX('Helper - Drop-downs'!$C$2:$C$10,MATCH($E12,'Helper - Drop-downs'!$A$2:$A$10,0),1),0),0)</f>
        <v>0</v>
      </c>
      <c r="Y12" s="10">
        <f>IFERROR(IF(AND(ISNUMBER(MATCH(Y$8,$L12:$W12,0)),Y$8&lt;=$K12),$D12*INDEX('Helper - Drop-downs'!$C$2:$C$10,MATCH($E12,'Helper - Drop-downs'!$A$2:$A$10,0),1),0),0)</f>
        <v>0</v>
      </c>
      <c r="Z12" s="10">
        <f>IFERROR(IF(AND(ISNUMBER(MATCH(Z$8,$L12:$W12,0)),Z$8&lt;=$K12),$D12*INDEX('Helper - Drop-downs'!$C$2:$C$10,MATCH($E12,'Helper - Drop-downs'!$A$2:$A$10,0),1),0),0)</f>
        <v>0</v>
      </c>
      <c r="AA12" s="10">
        <f>IFERROR(IF(AND(ISNUMBER(MATCH(AA$8,$L12:$W12,0)),AA$8&lt;=$K12),$D12*INDEX('Helper - Drop-downs'!$C$2:$C$10,MATCH($E12,'Helper - Drop-downs'!$A$2:$A$10,0),1),0),0)</f>
        <v>0</v>
      </c>
      <c r="AB12" s="10">
        <f>IFERROR(IF(AND(ISNUMBER(MATCH(AB$8,$L12:$W12,0)),AB$8&lt;=$K12),$D12*INDEX('Helper - Drop-downs'!$C$2:$C$10,MATCH($E12,'Helper - Drop-downs'!$A$2:$A$10,0),1),0),0)</f>
        <v>0</v>
      </c>
      <c r="AC12" s="10">
        <f>IFERROR(IF(AND(ISNUMBER(MATCH(AC$8,$L12:$W12,0)),AC$8&lt;=$K12),$D12*INDEX('Helper - Drop-downs'!$C$2:$C$10,MATCH($E12,'Helper - Drop-downs'!$A$2:$A$10,0),1),0),0)</f>
        <v>0</v>
      </c>
      <c r="AD12" s="10">
        <f>IFERROR(IF(AND(ISNUMBER(MATCH(AD$8,$L12:$W12,0)),AD$8&lt;=$K12),$D12*INDEX('Helper - Drop-downs'!$C$2:$C$10,MATCH($E12,'Helper - Drop-downs'!$A$2:$A$10,0),1),0),0)</f>
        <v>0</v>
      </c>
      <c r="AE12" s="10">
        <f>IFERROR(IF(AND(ISNUMBER(MATCH(AE$8,$L12:$W12,0)),AE$8&lt;=$K12),$D12*INDEX('Helper - Drop-downs'!$C$2:$C$10,MATCH($E12,'Helper - Drop-downs'!$A$2:$A$10,0),1),0),0)</f>
        <v>0</v>
      </c>
      <c r="AF12" s="10">
        <f>IFERROR(IF(AND(ISNUMBER(MATCH(AF$8,$L12:$W12,0)),AF$8&lt;=$K12),$D12*INDEX('Helper - Drop-downs'!$C$2:$C$10,MATCH($E12,'Helper - Drop-downs'!$A$2:$A$10,0),1),0),0)</f>
        <v>0</v>
      </c>
      <c r="AG12" s="10">
        <f>IFERROR(IF(AND(ISNUMBER(MATCH(AG$8,$L12:$W12,0)),AG$8&lt;=$K12),$D12*INDEX('Helper - Drop-downs'!$C$2:$C$10,MATCH($E12,'Helper - Drop-downs'!$A$2:$A$10,0),1),0),0)</f>
        <v>0</v>
      </c>
      <c r="AH12" s="10">
        <f>IFERROR(IF(AND(ISNUMBER(MATCH(AH$8,$L12:$W12,0)),AH$8&lt;=$K12),$D12*INDEX('Helper - Drop-downs'!$C$2:$C$10,MATCH($E12,'Helper - Drop-downs'!$A$2:$A$10,0),1),0),0)</f>
        <v>0</v>
      </c>
      <c r="AI12" s="10">
        <f>IFERROR(IF(AND(ISNUMBER(MATCH(AI$8,$L12:$W12,0)),AI$8&lt;=$K12),$D12*INDEX('Helper - Drop-downs'!$C$2:$C$10,MATCH($E12,'Helper - Drop-downs'!$A$2:$A$10,0),1),0),0)</f>
        <v>0</v>
      </c>
      <c r="AJ12" s="10">
        <f t="shared" si="3"/>
        <v>0</v>
      </c>
    </row>
    <row r="13" spans="1:36" x14ac:dyDescent="0.3">
      <c r="A13" t="s">
        <v>72</v>
      </c>
      <c r="B13" t="str">
        <f>$B$5&amp;": Other (Cash, Business Income, Dividends)"</f>
        <v>Your Name: Other (Cash, Business Income, Dividends)</v>
      </c>
      <c r="C13" s="13"/>
      <c r="D13" s="52">
        <v>0</v>
      </c>
      <c r="E13" s="8"/>
      <c r="F13" s="8"/>
      <c r="G13" s="8"/>
      <c r="J13" s="4">
        <f>IFERROR(INDEX('Helper - Drop-downs'!$C$13:$C$24,MATCH($F13,'Helper - Drop-downs'!$A$13:$A$24,0),1),0)</f>
        <v>0</v>
      </c>
      <c r="K13" s="4">
        <f>IFERROR(J13+INDEX('Helper - Drop-downs'!$B$27:$B$38,MATCH($G13,'Helper - Drop-downs'!$A$27:$A$37,0),1),0)</f>
        <v>0</v>
      </c>
      <c r="L13" s="4">
        <f t="shared" si="4"/>
        <v>0</v>
      </c>
      <c r="M13" s="4">
        <f>IFERROR(L13+INDEX('Helper - Drop-downs'!$D$2:$D$10,MATCH($E13,'Helper - Drop-downs'!$A$2:$A$10,0),1),0)</f>
        <v>0</v>
      </c>
      <c r="N13" s="4">
        <f>IFERROR(M13+INDEX('Helper - Drop-downs'!$D$2:$D$10,MATCH($E13,'Helper - Drop-downs'!$A$2:$A$10,0),1),0)</f>
        <v>0</v>
      </c>
      <c r="O13" s="4">
        <f>IFERROR(N13+INDEX('Helper - Drop-downs'!$D$2:$D$10,MATCH($E13,'Helper - Drop-downs'!$A$2:$A$10,0),1),0)</f>
        <v>0</v>
      </c>
      <c r="P13" s="4">
        <f>IFERROR(O13+INDEX('Helper - Drop-downs'!$D$2:$D$10,MATCH($E13,'Helper - Drop-downs'!$A$2:$A$10,0),1),0)</f>
        <v>0</v>
      </c>
      <c r="Q13" s="4">
        <f>IFERROR(P13+INDEX('Helper - Drop-downs'!$D$2:$D$10,MATCH($E13,'Helper - Drop-downs'!$A$2:$A$10,0),1),0)</f>
        <v>0</v>
      </c>
      <c r="R13" s="4">
        <f>IFERROR(Q13+INDEX('Helper - Drop-downs'!$D$2:$D$10,MATCH($E13,'Helper - Drop-downs'!$A$2:$A$10,0),1),0)</f>
        <v>0</v>
      </c>
      <c r="S13" s="4">
        <f>IFERROR(R13+INDEX('Helper - Drop-downs'!$D$2:$D$10,MATCH($E13,'Helper - Drop-downs'!$A$2:$A$10,0),1),0)</f>
        <v>0</v>
      </c>
      <c r="T13" s="4">
        <f>IFERROR(S13+INDEX('Helper - Drop-downs'!$D$2:$D$10,MATCH($E13,'Helper - Drop-downs'!$A$2:$A$10,0),1),0)</f>
        <v>0</v>
      </c>
      <c r="U13" s="4">
        <f>IFERROR(T13+INDEX('Helper - Drop-downs'!$D$2:$D$10,MATCH($E13,'Helper - Drop-downs'!$A$2:$A$10,0),1),0)</f>
        <v>0</v>
      </c>
      <c r="V13" s="4">
        <f>IFERROR(U13+INDEX('Helper - Drop-downs'!$D$2:$D$10,MATCH($E13,'Helper - Drop-downs'!$A$2:$A$10,0),1),0)</f>
        <v>0</v>
      </c>
      <c r="W13" s="4">
        <f>IFERROR(V13+INDEX('Helper - Drop-downs'!$D$2:$D$10,MATCH($E13,'Helper - Drop-downs'!$A$2:$A$10,0),1),0)</f>
        <v>0</v>
      </c>
      <c r="X13" s="10">
        <f>IFERROR(IF(AND(ISNUMBER(MATCH(X$8,$L13:$W13,0)),X$8&lt;=$K13),$D13*INDEX('Helper - Drop-downs'!$C$2:$C$10,MATCH($E13,'Helper - Drop-downs'!$A$2:$A$10,0),1),0),0)</f>
        <v>0</v>
      </c>
      <c r="Y13" s="10">
        <f>IFERROR(IF(AND(ISNUMBER(MATCH(Y$8,$L13:$W13,0)),Y$8&lt;=$K13),$D13*INDEX('Helper - Drop-downs'!$C$2:$C$10,MATCH($E13,'Helper - Drop-downs'!$A$2:$A$10,0),1),0),0)</f>
        <v>0</v>
      </c>
      <c r="Z13" s="10">
        <f>IFERROR(IF(AND(ISNUMBER(MATCH(Z$8,$L13:$W13,0)),Z$8&lt;=$K13),$D13*INDEX('Helper - Drop-downs'!$C$2:$C$10,MATCH($E13,'Helper - Drop-downs'!$A$2:$A$10,0),1),0),0)</f>
        <v>0</v>
      </c>
      <c r="AA13" s="10">
        <f>IFERROR(IF(AND(ISNUMBER(MATCH(AA$8,$L13:$W13,0)),AA$8&lt;=$K13),$D13*INDEX('Helper - Drop-downs'!$C$2:$C$10,MATCH($E13,'Helper - Drop-downs'!$A$2:$A$10,0),1),0),0)</f>
        <v>0</v>
      </c>
      <c r="AB13" s="10">
        <f>IFERROR(IF(AND(ISNUMBER(MATCH(AB$8,$L13:$W13,0)),AB$8&lt;=$K13),$D13*INDEX('Helper - Drop-downs'!$C$2:$C$10,MATCH($E13,'Helper - Drop-downs'!$A$2:$A$10,0),1),0),0)</f>
        <v>0</v>
      </c>
      <c r="AC13" s="10">
        <f>IFERROR(IF(AND(ISNUMBER(MATCH(AC$8,$L13:$W13,0)),AC$8&lt;=$K13),$D13*INDEX('Helper - Drop-downs'!$C$2:$C$10,MATCH($E13,'Helper - Drop-downs'!$A$2:$A$10,0),1),0),0)</f>
        <v>0</v>
      </c>
      <c r="AD13" s="10">
        <f>IFERROR(IF(AND(ISNUMBER(MATCH(AD$8,$L13:$W13,0)),AD$8&lt;=$K13),$D13*INDEX('Helper - Drop-downs'!$C$2:$C$10,MATCH($E13,'Helper - Drop-downs'!$A$2:$A$10,0),1),0),0)</f>
        <v>0</v>
      </c>
      <c r="AE13" s="10">
        <f>IFERROR(IF(AND(ISNUMBER(MATCH(AE$8,$L13:$W13,0)),AE$8&lt;=$K13),$D13*INDEX('Helper - Drop-downs'!$C$2:$C$10,MATCH($E13,'Helper - Drop-downs'!$A$2:$A$10,0),1),0),0)</f>
        <v>0</v>
      </c>
      <c r="AF13" s="10">
        <f>IFERROR(IF(AND(ISNUMBER(MATCH(AF$8,$L13:$W13,0)),AF$8&lt;=$K13),$D13*INDEX('Helper - Drop-downs'!$C$2:$C$10,MATCH($E13,'Helper - Drop-downs'!$A$2:$A$10,0),1),0),0)</f>
        <v>0</v>
      </c>
      <c r="AG13" s="10">
        <f>IFERROR(IF(AND(ISNUMBER(MATCH(AG$8,$L13:$W13,0)),AG$8&lt;=$K13),$D13*INDEX('Helper - Drop-downs'!$C$2:$C$10,MATCH($E13,'Helper - Drop-downs'!$A$2:$A$10,0),1),0),0)</f>
        <v>0</v>
      </c>
      <c r="AH13" s="10">
        <f>IFERROR(IF(AND(ISNUMBER(MATCH(AH$8,$L13:$W13,0)),AH$8&lt;=$K13),$D13*INDEX('Helper - Drop-downs'!$C$2:$C$10,MATCH($E13,'Helper - Drop-downs'!$A$2:$A$10,0),1),0),0)</f>
        <v>0</v>
      </c>
      <c r="AI13" s="10">
        <f>IFERROR(IF(AND(ISNUMBER(MATCH(AI$8,$L13:$W13,0)),AI$8&lt;=$K13),$D13*INDEX('Helper - Drop-downs'!$C$2:$C$10,MATCH($E13,'Helper - Drop-downs'!$A$2:$A$10,0),1),0),0)</f>
        <v>0</v>
      </c>
      <c r="AJ13" s="10">
        <f t="shared" si="3"/>
        <v>0</v>
      </c>
    </row>
    <row r="14" spans="1:36" x14ac:dyDescent="0.3">
      <c r="A14" t="s">
        <v>72</v>
      </c>
      <c r="B14" t="str">
        <f>$B$6&amp;": Primary Monthly Income, After Tax"</f>
        <v>: Primary Monthly Income, After Tax</v>
      </c>
      <c r="C14" s="13"/>
      <c r="D14" s="52">
        <v>0</v>
      </c>
      <c r="E14" s="8"/>
      <c r="F14" s="8"/>
      <c r="G14" s="8"/>
      <c r="J14" s="4">
        <f>IFERROR(INDEX('Helper - Drop-downs'!$C$13:$C$24,MATCH($F14,'Helper - Drop-downs'!$A$13:$A$24,0),1),0)</f>
        <v>0</v>
      </c>
      <c r="K14" s="4">
        <f>IFERROR(J14+INDEX('Helper - Drop-downs'!$B$27:$B$38,MATCH($G14,'Helper - Drop-downs'!$A$27:$A$37,0),1),0)</f>
        <v>0</v>
      </c>
      <c r="L14" s="4">
        <f>IFERROR(J14,0)</f>
        <v>0</v>
      </c>
      <c r="M14" s="4">
        <f>IFERROR(L14+INDEX('Helper - Drop-downs'!$D$2:$D$10,MATCH($E14,'Helper - Drop-downs'!$A$2:$A$10,0),1),0)</f>
        <v>0</v>
      </c>
      <c r="N14" s="4">
        <f>IFERROR(M14+INDEX('Helper - Drop-downs'!$D$2:$D$10,MATCH($E14,'Helper - Drop-downs'!$A$2:$A$10,0),1),0)</f>
        <v>0</v>
      </c>
      <c r="O14" s="4">
        <f>IFERROR(N14+INDEX('Helper - Drop-downs'!$D$2:$D$10,MATCH($E14,'Helper - Drop-downs'!$A$2:$A$10,0),1),0)</f>
        <v>0</v>
      </c>
      <c r="P14" s="4">
        <f>IFERROR(O14+INDEX('Helper - Drop-downs'!$D$2:$D$10,MATCH($E14,'Helper - Drop-downs'!$A$2:$A$10,0),1),0)</f>
        <v>0</v>
      </c>
      <c r="Q14" s="4">
        <f>IFERROR(P14+INDEX('Helper - Drop-downs'!$D$2:$D$10,MATCH($E14,'Helper - Drop-downs'!$A$2:$A$10,0),1),0)</f>
        <v>0</v>
      </c>
      <c r="R14" s="4">
        <f>IFERROR(Q14+INDEX('Helper - Drop-downs'!$D$2:$D$10,MATCH($E14,'Helper - Drop-downs'!$A$2:$A$10,0),1),0)</f>
        <v>0</v>
      </c>
      <c r="S14" s="4">
        <f>IFERROR(R14+INDEX('Helper - Drop-downs'!$D$2:$D$10,MATCH($E14,'Helper - Drop-downs'!$A$2:$A$10,0),1),0)</f>
        <v>0</v>
      </c>
      <c r="T14" s="4">
        <f>IFERROR(S14+INDEX('Helper - Drop-downs'!$D$2:$D$10,MATCH($E14,'Helper - Drop-downs'!$A$2:$A$10,0),1),0)</f>
        <v>0</v>
      </c>
      <c r="U14" s="4">
        <f>IFERROR(T14+INDEX('Helper - Drop-downs'!$D$2:$D$10,MATCH($E14,'Helper - Drop-downs'!$A$2:$A$10,0),1),0)</f>
        <v>0</v>
      </c>
      <c r="V14" s="4">
        <f>IFERROR(U14+INDEX('Helper - Drop-downs'!$D$2:$D$10,MATCH($E14,'Helper - Drop-downs'!$A$2:$A$10,0),1),0)</f>
        <v>0</v>
      </c>
      <c r="W14" s="4">
        <f>IFERROR(V14+INDEX('Helper - Drop-downs'!$D$2:$D$10,MATCH($E14,'Helper - Drop-downs'!$A$2:$A$10,0),1),0)</f>
        <v>0</v>
      </c>
      <c r="X14" s="10">
        <f>IFERROR(IF(AND(ISNUMBER(MATCH(X$8,$L14:$W14,0)),X$8&lt;=$K14),$D14*INDEX('Helper - Drop-downs'!$C$2:$C$10,MATCH($E14,'Helper - Drop-downs'!$A$2:$A$10,0),1),0),0)</f>
        <v>0</v>
      </c>
      <c r="Y14" s="10">
        <f>IFERROR(IF(AND(ISNUMBER(MATCH(Y$8,$L14:$W14,0)),Y$8&lt;=$K14),$D14*INDEX('Helper - Drop-downs'!$C$2:$C$10,MATCH($E14,'Helper - Drop-downs'!$A$2:$A$10,0),1),0),0)</f>
        <v>0</v>
      </c>
      <c r="Z14" s="10">
        <f>IFERROR(IF(AND(ISNUMBER(MATCH(Z$8,$L14:$W14,0)),Z$8&lt;=$K14),$D14*INDEX('Helper - Drop-downs'!$C$2:$C$10,MATCH($E14,'Helper - Drop-downs'!$A$2:$A$10,0),1),0),0)</f>
        <v>0</v>
      </c>
      <c r="AA14" s="10">
        <f>IFERROR(IF(AND(ISNUMBER(MATCH(AA$8,$L14:$W14,0)),AA$8&lt;=$K14),$D14*INDEX('Helper - Drop-downs'!$C$2:$C$10,MATCH($E14,'Helper - Drop-downs'!$A$2:$A$10,0),1),0),0)</f>
        <v>0</v>
      </c>
      <c r="AB14" s="10">
        <f>IFERROR(IF(AND(ISNUMBER(MATCH(AB$8,$L14:$W14,0)),AB$8&lt;=$K14),$D14*INDEX('Helper - Drop-downs'!$C$2:$C$10,MATCH($E14,'Helper - Drop-downs'!$A$2:$A$10,0),1),0),0)</f>
        <v>0</v>
      </c>
      <c r="AC14" s="10">
        <f>IFERROR(IF(AND(ISNUMBER(MATCH(AC$8,$L14:$W14,0)),AC$8&lt;=$K14),$D14*INDEX('Helper - Drop-downs'!$C$2:$C$10,MATCH($E14,'Helper - Drop-downs'!$A$2:$A$10,0),1),0),0)</f>
        <v>0</v>
      </c>
      <c r="AD14" s="10">
        <f>IFERROR(IF(AND(ISNUMBER(MATCH(AD$8,$L14:$W14,0)),AD$8&lt;=$K14),$D14*INDEX('Helper - Drop-downs'!$C$2:$C$10,MATCH($E14,'Helper - Drop-downs'!$A$2:$A$10,0),1),0),0)</f>
        <v>0</v>
      </c>
      <c r="AE14" s="10">
        <f>IFERROR(IF(AND(ISNUMBER(MATCH(AE$8,$L14:$W14,0)),AE$8&lt;=$K14),$D14*INDEX('Helper - Drop-downs'!$C$2:$C$10,MATCH($E14,'Helper - Drop-downs'!$A$2:$A$10,0),1),0),0)</f>
        <v>0</v>
      </c>
      <c r="AF14" s="10">
        <f>IFERROR(IF(AND(ISNUMBER(MATCH(AF$8,$L14:$W14,0)),AF$8&lt;=$K14),$D14*INDEX('Helper - Drop-downs'!$C$2:$C$10,MATCH($E14,'Helper - Drop-downs'!$A$2:$A$10,0),1),0),0)</f>
        <v>0</v>
      </c>
      <c r="AG14" s="10">
        <f>IFERROR(IF(AND(ISNUMBER(MATCH(AG$8,$L14:$W14,0)),AG$8&lt;=$K14),$D14*INDEX('Helper - Drop-downs'!$C$2:$C$10,MATCH($E14,'Helper - Drop-downs'!$A$2:$A$10,0),1),0),0)</f>
        <v>0</v>
      </c>
      <c r="AH14" s="10">
        <f>IFERROR(IF(AND(ISNUMBER(MATCH(AH$8,$L14:$W14,0)),AH$8&lt;=$K14),$D14*INDEX('Helper - Drop-downs'!$C$2:$C$10,MATCH($E14,'Helper - Drop-downs'!$A$2:$A$10,0),1),0),0)</f>
        <v>0</v>
      </c>
      <c r="AI14" s="10">
        <f>IFERROR(IF(AND(ISNUMBER(MATCH(AI$8,$L14:$W14,0)),AI$8&lt;=$K14),$D14*INDEX('Helper - Drop-downs'!$C$2:$C$10,MATCH($E14,'Helper - Drop-downs'!$A$2:$A$10,0),1),0),0)</f>
        <v>0</v>
      </c>
      <c r="AJ14" s="10">
        <f>AVERAGE(X14:AI14)</f>
        <v>0</v>
      </c>
    </row>
    <row r="15" spans="1:36" x14ac:dyDescent="0.3">
      <c r="A15" t="s">
        <v>72</v>
      </c>
      <c r="B15" t="str">
        <f>$B$6&amp;": Incremental Monthly Raise, After Tax"</f>
        <v>: Incremental Monthly Raise, After Tax</v>
      </c>
      <c r="C15" s="13"/>
      <c r="D15" s="52">
        <v>0</v>
      </c>
      <c r="E15" s="8"/>
      <c r="F15" s="8"/>
      <c r="G15" s="8"/>
      <c r="J15" s="4">
        <f>IFERROR(INDEX('Helper - Drop-downs'!$C$13:$C$24,MATCH($F15,'Helper - Drop-downs'!$A$13:$A$24,0),1),0)</f>
        <v>0</v>
      </c>
      <c r="K15" s="4">
        <f>IFERROR(J15+INDEX('Helper - Drop-downs'!$B$27:$B$38,MATCH($G15,'Helper - Drop-downs'!$A$27:$A$37,0),1),0)</f>
        <v>0</v>
      </c>
      <c r="L15" s="4">
        <f t="shared" ref="L15" si="5">IFERROR(J15,0)</f>
        <v>0</v>
      </c>
      <c r="M15" s="4">
        <f>IFERROR(L15+INDEX('Helper - Drop-downs'!$D$2:$D$10,MATCH($E15,'Helper - Drop-downs'!$A$2:$A$10,0),1),0)</f>
        <v>0</v>
      </c>
      <c r="N15" s="4">
        <f>IFERROR(M15+INDEX('Helper - Drop-downs'!$D$2:$D$10,MATCH($E15,'Helper - Drop-downs'!$A$2:$A$10,0),1),0)</f>
        <v>0</v>
      </c>
      <c r="O15" s="4">
        <f>IFERROR(N15+INDEX('Helper - Drop-downs'!$D$2:$D$10,MATCH($E15,'Helper - Drop-downs'!$A$2:$A$10,0),1),0)</f>
        <v>0</v>
      </c>
      <c r="P15" s="4">
        <f>IFERROR(O15+INDEX('Helper - Drop-downs'!$D$2:$D$10,MATCH($E15,'Helper - Drop-downs'!$A$2:$A$10,0),1),0)</f>
        <v>0</v>
      </c>
      <c r="Q15" s="4">
        <f>IFERROR(P15+INDEX('Helper - Drop-downs'!$D$2:$D$10,MATCH($E15,'Helper - Drop-downs'!$A$2:$A$10,0),1),0)</f>
        <v>0</v>
      </c>
      <c r="R15" s="4">
        <f>IFERROR(Q15+INDEX('Helper - Drop-downs'!$D$2:$D$10,MATCH($E15,'Helper - Drop-downs'!$A$2:$A$10,0),1),0)</f>
        <v>0</v>
      </c>
      <c r="S15" s="4">
        <f>IFERROR(R15+INDEX('Helper - Drop-downs'!$D$2:$D$10,MATCH($E15,'Helper - Drop-downs'!$A$2:$A$10,0),1),0)</f>
        <v>0</v>
      </c>
      <c r="T15" s="4">
        <f>IFERROR(S15+INDEX('Helper - Drop-downs'!$D$2:$D$10,MATCH($E15,'Helper - Drop-downs'!$A$2:$A$10,0),1),0)</f>
        <v>0</v>
      </c>
      <c r="U15" s="4">
        <f>IFERROR(T15+INDEX('Helper - Drop-downs'!$D$2:$D$10,MATCH($E15,'Helper - Drop-downs'!$A$2:$A$10,0),1),0)</f>
        <v>0</v>
      </c>
      <c r="V15" s="4">
        <f>IFERROR(U15+INDEX('Helper - Drop-downs'!$D$2:$D$10,MATCH($E15,'Helper - Drop-downs'!$A$2:$A$10,0),1),0)</f>
        <v>0</v>
      </c>
      <c r="W15" s="4">
        <f>IFERROR(V15+INDEX('Helper - Drop-downs'!$D$2:$D$10,MATCH($E15,'Helper - Drop-downs'!$A$2:$A$10,0),1),0)</f>
        <v>0</v>
      </c>
      <c r="X15" s="10">
        <f>IFERROR(IF(AND(ISNUMBER(MATCH(X$8,$L15:$W15,0)),X$8&lt;=$K15),$D15*INDEX('Helper - Drop-downs'!$C$2:$C$10,MATCH($E15,'Helper - Drop-downs'!$A$2:$A$10,0),1),0),0)</f>
        <v>0</v>
      </c>
      <c r="Y15" s="10">
        <f>IFERROR(IF(AND(ISNUMBER(MATCH(Y$8,$L15:$W15,0)),Y$8&lt;=$K15),$D15*INDEX('Helper - Drop-downs'!$C$2:$C$10,MATCH($E15,'Helper - Drop-downs'!$A$2:$A$10,0),1),0),0)</f>
        <v>0</v>
      </c>
      <c r="Z15" s="10">
        <f>IFERROR(IF(AND(ISNUMBER(MATCH(Z$8,$L15:$W15,0)),Z$8&lt;=$K15),$D15*INDEX('Helper - Drop-downs'!$C$2:$C$10,MATCH($E15,'Helper - Drop-downs'!$A$2:$A$10,0),1),0),0)</f>
        <v>0</v>
      </c>
      <c r="AA15" s="10">
        <f>IFERROR(IF(AND(ISNUMBER(MATCH(AA$8,$L15:$W15,0)),AA$8&lt;=$K15),$D15*INDEX('Helper - Drop-downs'!$C$2:$C$10,MATCH($E15,'Helper - Drop-downs'!$A$2:$A$10,0),1),0),0)</f>
        <v>0</v>
      </c>
      <c r="AB15" s="10">
        <f>IFERROR(IF(AND(ISNUMBER(MATCH(AB$8,$L15:$W15,0)),AB$8&lt;=$K15),$D15*INDEX('Helper - Drop-downs'!$C$2:$C$10,MATCH($E15,'Helper - Drop-downs'!$A$2:$A$10,0),1),0),0)</f>
        <v>0</v>
      </c>
      <c r="AC15" s="10">
        <f>IFERROR(IF(AND(ISNUMBER(MATCH(AC$8,$L15:$W15,0)),AC$8&lt;=$K15),$D15*INDEX('Helper - Drop-downs'!$C$2:$C$10,MATCH($E15,'Helper - Drop-downs'!$A$2:$A$10,0),1),0),0)</f>
        <v>0</v>
      </c>
      <c r="AD15" s="10">
        <f>IFERROR(IF(AND(ISNUMBER(MATCH(AD$8,$L15:$W15,0)),AD$8&lt;=$K15),$D15*INDEX('Helper - Drop-downs'!$C$2:$C$10,MATCH($E15,'Helper - Drop-downs'!$A$2:$A$10,0),1),0),0)</f>
        <v>0</v>
      </c>
      <c r="AE15" s="10">
        <f>IFERROR(IF(AND(ISNUMBER(MATCH(AE$8,$L15:$W15,0)),AE$8&lt;=$K15),$D15*INDEX('Helper - Drop-downs'!$C$2:$C$10,MATCH($E15,'Helper - Drop-downs'!$A$2:$A$10,0),1),0),0)</f>
        <v>0</v>
      </c>
      <c r="AF15" s="10">
        <f>IFERROR(IF(AND(ISNUMBER(MATCH(AF$8,$L15:$W15,0)),AF$8&lt;=$K15),$D15*INDEX('Helper - Drop-downs'!$C$2:$C$10,MATCH($E15,'Helper - Drop-downs'!$A$2:$A$10,0),1),0),0)</f>
        <v>0</v>
      </c>
      <c r="AG15" s="10">
        <f>IFERROR(IF(AND(ISNUMBER(MATCH(AG$8,$L15:$W15,0)),AG$8&lt;=$K15),$D15*INDEX('Helper - Drop-downs'!$C$2:$C$10,MATCH($E15,'Helper - Drop-downs'!$A$2:$A$10,0),1),0),0)</f>
        <v>0</v>
      </c>
      <c r="AH15" s="10">
        <f>IFERROR(IF(AND(ISNUMBER(MATCH(AH$8,$L15:$W15,0)),AH$8&lt;=$K15),$D15*INDEX('Helper - Drop-downs'!$C$2:$C$10,MATCH($E15,'Helper - Drop-downs'!$A$2:$A$10,0),1),0),0)</f>
        <v>0</v>
      </c>
      <c r="AI15" s="10">
        <f>IFERROR(IF(AND(ISNUMBER(MATCH(AI$8,$L15:$W15,0)),AI$8&lt;=$K15),$D15*INDEX('Helper - Drop-downs'!$C$2:$C$10,MATCH($E15,'Helper - Drop-downs'!$A$2:$A$10,0),1),0),0)</f>
        <v>0</v>
      </c>
      <c r="AJ15" s="10">
        <f>AVERAGE(X15:AI15)</f>
        <v>0</v>
      </c>
    </row>
    <row r="16" spans="1:36" x14ac:dyDescent="0.3">
      <c r="A16" t="s">
        <v>72</v>
      </c>
      <c r="B16" t="str">
        <f>$B$6&amp;": Secondary Monthly Income, After Tax"</f>
        <v>: Secondary Monthly Income, After Tax</v>
      </c>
      <c r="C16" s="13"/>
      <c r="D16" s="52">
        <v>0</v>
      </c>
      <c r="E16" s="8"/>
      <c r="F16" s="8"/>
      <c r="G16" s="8"/>
      <c r="J16" s="4">
        <f>IFERROR(INDEX('Helper - Drop-downs'!$C$13:$C$24,MATCH($F16,'Helper - Drop-downs'!$A$13:$A$24,0),1),0)</f>
        <v>0</v>
      </c>
      <c r="K16" s="4">
        <f>IFERROR(J16+INDEX('Helper - Drop-downs'!$B$27:$B$38,MATCH($G16,'Helper - Drop-downs'!$A$27:$A$37,0),1),0)</f>
        <v>0</v>
      </c>
      <c r="L16" s="4">
        <f>IFERROR(J16,0)</f>
        <v>0</v>
      </c>
      <c r="M16" s="4">
        <f>IFERROR(L16+INDEX('Helper - Drop-downs'!$D$2:$D$10,MATCH($E16,'Helper - Drop-downs'!$A$2:$A$10,0),1),0)</f>
        <v>0</v>
      </c>
      <c r="N16" s="4">
        <f>IFERROR(M16+INDEX('Helper - Drop-downs'!$D$2:$D$10,MATCH($E16,'Helper - Drop-downs'!$A$2:$A$10,0),1),0)</f>
        <v>0</v>
      </c>
      <c r="O16" s="4">
        <f>IFERROR(N16+INDEX('Helper - Drop-downs'!$D$2:$D$10,MATCH($E16,'Helper - Drop-downs'!$A$2:$A$10,0),1),0)</f>
        <v>0</v>
      </c>
      <c r="P16" s="4">
        <f>IFERROR(O16+INDEX('Helper - Drop-downs'!$D$2:$D$10,MATCH($E16,'Helper - Drop-downs'!$A$2:$A$10,0),1),0)</f>
        <v>0</v>
      </c>
      <c r="Q16" s="4">
        <f>IFERROR(P16+INDEX('Helper - Drop-downs'!$D$2:$D$10,MATCH($E16,'Helper - Drop-downs'!$A$2:$A$10,0),1),0)</f>
        <v>0</v>
      </c>
      <c r="R16" s="4">
        <f>IFERROR(Q16+INDEX('Helper - Drop-downs'!$D$2:$D$10,MATCH($E16,'Helper - Drop-downs'!$A$2:$A$10,0),1),0)</f>
        <v>0</v>
      </c>
      <c r="S16" s="4">
        <f>IFERROR(R16+INDEX('Helper - Drop-downs'!$D$2:$D$10,MATCH($E16,'Helper - Drop-downs'!$A$2:$A$10,0),1),0)</f>
        <v>0</v>
      </c>
      <c r="T16" s="4">
        <f>IFERROR(S16+INDEX('Helper - Drop-downs'!$D$2:$D$10,MATCH($E16,'Helper - Drop-downs'!$A$2:$A$10,0),1),0)</f>
        <v>0</v>
      </c>
      <c r="U16" s="4">
        <f>IFERROR(T16+INDEX('Helper - Drop-downs'!$D$2:$D$10,MATCH($E16,'Helper - Drop-downs'!$A$2:$A$10,0),1),0)</f>
        <v>0</v>
      </c>
      <c r="V16" s="4">
        <f>IFERROR(U16+INDEX('Helper - Drop-downs'!$D$2:$D$10,MATCH($E16,'Helper - Drop-downs'!$A$2:$A$10,0),1),0)</f>
        <v>0</v>
      </c>
      <c r="W16" s="4">
        <f>IFERROR(V16+INDEX('Helper - Drop-downs'!$D$2:$D$10,MATCH($E16,'Helper - Drop-downs'!$A$2:$A$10,0),1),0)</f>
        <v>0</v>
      </c>
      <c r="X16" s="10">
        <f>IFERROR(IF(AND(ISNUMBER(MATCH(X$8,$L16:$W16,0)),X$8&lt;=$K16),$D16*INDEX('Helper - Drop-downs'!$C$2:$C$10,MATCH($E16,'Helper - Drop-downs'!$A$2:$A$10,0),1),0),0)</f>
        <v>0</v>
      </c>
      <c r="Y16" s="10">
        <f>IFERROR(IF(AND(ISNUMBER(MATCH(Y$8,$L16:$W16,0)),Y$8&lt;=$K16),$D16*INDEX('Helper - Drop-downs'!$C$2:$C$10,MATCH($E16,'Helper - Drop-downs'!$A$2:$A$10,0),1),0),0)</f>
        <v>0</v>
      </c>
      <c r="Z16" s="10">
        <f>IFERROR(IF(AND(ISNUMBER(MATCH(Z$8,$L16:$W16,0)),Z$8&lt;=$K16),$D16*INDEX('Helper - Drop-downs'!$C$2:$C$10,MATCH($E16,'Helper - Drop-downs'!$A$2:$A$10,0),1),0),0)</f>
        <v>0</v>
      </c>
      <c r="AA16" s="10">
        <f>IFERROR(IF(AND(ISNUMBER(MATCH(AA$8,$L16:$W16,0)),AA$8&lt;=$K16),$D16*INDEX('Helper - Drop-downs'!$C$2:$C$10,MATCH($E16,'Helper - Drop-downs'!$A$2:$A$10,0),1),0),0)</f>
        <v>0</v>
      </c>
      <c r="AB16" s="10">
        <f>IFERROR(IF(AND(ISNUMBER(MATCH(AB$8,$L16:$W16,0)),AB$8&lt;=$K16),$D16*INDEX('Helper - Drop-downs'!$C$2:$C$10,MATCH($E16,'Helper - Drop-downs'!$A$2:$A$10,0),1),0),0)</f>
        <v>0</v>
      </c>
      <c r="AC16" s="10">
        <f>IFERROR(IF(AND(ISNUMBER(MATCH(AC$8,$L16:$W16,0)),AC$8&lt;=$K16),$D16*INDEX('Helper - Drop-downs'!$C$2:$C$10,MATCH($E16,'Helper - Drop-downs'!$A$2:$A$10,0),1),0),0)</f>
        <v>0</v>
      </c>
      <c r="AD16" s="10">
        <f>IFERROR(IF(AND(ISNUMBER(MATCH(AD$8,$L16:$W16,0)),AD$8&lt;=$K16),$D16*INDEX('Helper - Drop-downs'!$C$2:$C$10,MATCH($E16,'Helper - Drop-downs'!$A$2:$A$10,0),1),0),0)</f>
        <v>0</v>
      </c>
      <c r="AE16" s="10">
        <f>IFERROR(IF(AND(ISNUMBER(MATCH(AE$8,$L16:$W16,0)),AE$8&lt;=$K16),$D16*INDEX('Helper - Drop-downs'!$C$2:$C$10,MATCH($E16,'Helper - Drop-downs'!$A$2:$A$10,0),1),0),0)</f>
        <v>0</v>
      </c>
      <c r="AF16" s="10">
        <f>IFERROR(IF(AND(ISNUMBER(MATCH(AF$8,$L16:$W16,0)),AF$8&lt;=$K16),$D16*INDEX('Helper - Drop-downs'!$C$2:$C$10,MATCH($E16,'Helper - Drop-downs'!$A$2:$A$10,0),1),0),0)</f>
        <v>0</v>
      </c>
      <c r="AG16" s="10">
        <f>IFERROR(IF(AND(ISNUMBER(MATCH(AG$8,$L16:$W16,0)),AG$8&lt;=$K16),$D16*INDEX('Helper - Drop-downs'!$C$2:$C$10,MATCH($E16,'Helper - Drop-downs'!$A$2:$A$10,0),1),0),0)</f>
        <v>0</v>
      </c>
      <c r="AH16" s="10">
        <f>IFERROR(IF(AND(ISNUMBER(MATCH(AH$8,$L16:$W16,0)),AH$8&lt;=$K16),$D16*INDEX('Helper - Drop-downs'!$C$2:$C$10,MATCH($E16,'Helper - Drop-downs'!$A$2:$A$10,0),1),0),0)</f>
        <v>0</v>
      </c>
      <c r="AI16" s="10">
        <f>IFERROR(IF(AND(ISNUMBER(MATCH(AI$8,$L16:$W16,0)),AI$8&lt;=$K16),$D16*INDEX('Helper - Drop-downs'!$C$2:$C$10,MATCH($E16,'Helper - Drop-downs'!$A$2:$A$10,0),1),0),0)</f>
        <v>0</v>
      </c>
      <c r="AJ16" s="10">
        <f>AVERAGE(X16:AI16)</f>
        <v>0</v>
      </c>
    </row>
    <row r="17" spans="1:36" x14ac:dyDescent="0.3">
      <c r="A17" t="s">
        <v>72</v>
      </c>
      <c r="B17" t="str">
        <f>$B$6&amp;": Part-Time Job, After-Tax"</f>
        <v>: Part-Time Job, After-Tax</v>
      </c>
      <c r="C17" s="13"/>
      <c r="D17" s="52">
        <v>0</v>
      </c>
      <c r="E17" s="8"/>
      <c r="F17" s="8"/>
      <c r="G17" s="8"/>
      <c r="J17" s="4">
        <f>IFERROR(INDEX('Helper - Drop-downs'!$C$13:$C$24,MATCH($F17,'Helper - Drop-downs'!$A$13:$A$24,0),1),0)</f>
        <v>0</v>
      </c>
      <c r="K17" s="4">
        <f>IFERROR(J17+INDEX('Helper - Drop-downs'!$B$27:$B$38,MATCH($G17,'Helper - Drop-downs'!$A$27:$A$37,0),1),0)</f>
        <v>0</v>
      </c>
      <c r="L17" s="4">
        <f>IFERROR(J17,0)</f>
        <v>0</v>
      </c>
      <c r="M17" s="4">
        <f>IFERROR(L17+INDEX('Helper - Drop-downs'!$D$2:$D$10,MATCH($E17,'Helper - Drop-downs'!$A$2:$A$10,0),1),0)</f>
        <v>0</v>
      </c>
      <c r="N17" s="4">
        <f>IFERROR(M17+INDEX('Helper - Drop-downs'!$D$2:$D$10,MATCH($E17,'Helper - Drop-downs'!$A$2:$A$10,0),1),0)</f>
        <v>0</v>
      </c>
      <c r="O17" s="4">
        <f>IFERROR(N17+INDEX('Helper - Drop-downs'!$D$2:$D$10,MATCH($E17,'Helper - Drop-downs'!$A$2:$A$10,0),1),0)</f>
        <v>0</v>
      </c>
      <c r="P17" s="4">
        <f>IFERROR(O17+INDEX('Helper - Drop-downs'!$D$2:$D$10,MATCH($E17,'Helper - Drop-downs'!$A$2:$A$10,0),1),0)</f>
        <v>0</v>
      </c>
      <c r="Q17" s="4">
        <f>IFERROR(P17+INDEX('Helper - Drop-downs'!$D$2:$D$10,MATCH($E17,'Helper - Drop-downs'!$A$2:$A$10,0),1),0)</f>
        <v>0</v>
      </c>
      <c r="R17" s="4">
        <f>IFERROR(Q17+INDEX('Helper - Drop-downs'!$D$2:$D$10,MATCH($E17,'Helper - Drop-downs'!$A$2:$A$10,0),1),0)</f>
        <v>0</v>
      </c>
      <c r="S17" s="4">
        <f>IFERROR(R17+INDEX('Helper - Drop-downs'!$D$2:$D$10,MATCH($E17,'Helper - Drop-downs'!$A$2:$A$10,0),1),0)</f>
        <v>0</v>
      </c>
      <c r="T17" s="4">
        <f>IFERROR(S17+INDEX('Helper - Drop-downs'!$D$2:$D$10,MATCH($E17,'Helper - Drop-downs'!$A$2:$A$10,0),1),0)</f>
        <v>0</v>
      </c>
      <c r="U17" s="4">
        <f>IFERROR(T17+INDEX('Helper - Drop-downs'!$D$2:$D$10,MATCH($E17,'Helper - Drop-downs'!$A$2:$A$10,0),1),0)</f>
        <v>0</v>
      </c>
      <c r="V17" s="4">
        <f>IFERROR(U17+INDEX('Helper - Drop-downs'!$D$2:$D$10,MATCH($E17,'Helper - Drop-downs'!$A$2:$A$10,0),1),0)</f>
        <v>0</v>
      </c>
      <c r="W17" s="4">
        <f>IFERROR(V17+INDEX('Helper - Drop-downs'!$D$2:$D$10,MATCH($E17,'Helper - Drop-downs'!$A$2:$A$10,0),1),0)</f>
        <v>0</v>
      </c>
      <c r="X17" s="10">
        <f>IFERROR(IF(AND(ISNUMBER(MATCH(X$8,$L17:$W17,0)),X$8&lt;=$K17),$D17*INDEX('Helper - Drop-downs'!$C$2:$C$10,MATCH($E17,'Helper - Drop-downs'!$A$2:$A$10,0),1),0),0)</f>
        <v>0</v>
      </c>
      <c r="Y17" s="10">
        <f>IFERROR(IF(AND(ISNUMBER(MATCH(Y$8,$L17:$W17,0)),Y$8&lt;=$K17),$D17*INDEX('Helper - Drop-downs'!$C$2:$C$10,MATCH($E17,'Helper - Drop-downs'!$A$2:$A$10,0),1),0),0)</f>
        <v>0</v>
      </c>
      <c r="Z17" s="10">
        <f>IFERROR(IF(AND(ISNUMBER(MATCH(Z$8,$L17:$W17,0)),Z$8&lt;=$K17),$D17*INDEX('Helper - Drop-downs'!$C$2:$C$10,MATCH($E17,'Helper - Drop-downs'!$A$2:$A$10,0),1),0),0)</f>
        <v>0</v>
      </c>
      <c r="AA17" s="10">
        <f>IFERROR(IF(AND(ISNUMBER(MATCH(AA$8,$L17:$W17,0)),AA$8&lt;=$K17),$D17*INDEX('Helper - Drop-downs'!$C$2:$C$10,MATCH($E17,'Helper - Drop-downs'!$A$2:$A$10,0),1),0),0)</f>
        <v>0</v>
      </c>
      <c r="AB17" s="10">
        <f>IFERROR(IF(AND(ISNUMBER(MATCH(AB$8,$L17:$W17,0)),AB$8&lt;=$K17),$D17*INDEX('Helper - Drop-downs'!$C$2:$C$10,MATCH($E17,'Helper - Drop-downs'!$A$2:$A$10,0),1),0),0)</f>
        <v>0</v>
      </c>
      <c r="AC17" s="10">
        <f>IFERROR(IF(AND(ISNUMBER(MATCH(AC$8,$L17:$W17,0)),AC$8&lt;=$K17),$D17*INDEX('Helper - Drop-downs'!$C$2:$C$10,MATCH($E17,'Helper - Drop-downs'!$A$2:$A$10,0),1),0),0)</f>
        <v>0</v>
      </c>
      <c r="AD17" s="10">
        <f>IFERROR(IF(AND(ISNUMBER(MATCH(AD$8,$L17:$W17,0)),AD$8&lt;=$K17),$D17*INDEX('Helper - Drop-downs'!$C$2:$C$10,MATCH($E17,'Helper - Drop-downs'!$A$2:$A$10,0),1),0),0)</f>
        <v>0</v>
      </c>
      <c r="AE17" s="10">
        <f>IFERROR(IF(AND(ISNUMBER(MATCH(AE$8,$L17:$W17,0)),AE$8&lt;=$K17),$D17*INDEX('Helper - Drop-downs'!$C$2:$C$10,MATCH($E17,'Helper - Drop-downs'!$A$2:$A$10,0),1),0),0)</f>
        <v>0</v>
      </c>
      <c r="AF17" s="10">
        <f>IFERROR(IF(AND(ISNUMBER(MATCH(AF$8,$L17:$W17,0)),AF$8&lt;=$K17),$D17*INDEX('Helper - Drop-downs'!$C$2:$C$10,MATCH($E17,'Helper - Drop-downs'!$A$2:$A$10,0),1),0),0)</f>
        <v>0</v>
      </c>
      <c r="AG17" s="10">
        <f>IFERROR(IF(AND(ISNUMBER(MATCH(AG$8,$L17:$W17,0)),AG$8&lt;=$K17),$D17*INDEX('Helper - Drop-downs'!$C$2:$C$10,MATCH($E17,'Helper - Drop-downs'!$A$2:$A$10,0),1),0),0)</f>
        <v>0</v>
      </c>
      <c r="AH17" s="10">
        <f>IFERROR(IF(AND(ISNUMBER(MATCH(AH$8,$L17:$W17,0)),AH$8&lt;=$K17),$D17*INDEX('Helper - Drop-downs'!$C$2:$C$10,MATCH($E17,'Helper - Drop-downs'!$A$2:$A$10,0),1),0),0)</f>
        <v>0</v>
      </c>
      <c r="AI17" s="10">
        <f>IFERROR(IF(AND(ISNUMBER(MATCH(AI$8,$L17:$W17,0)),AI$8&lt;=$K17),$D17*INDEX('Helper - Drop-downs'!$C$2:$C$10,MATCH($E17,'Helper - Drop-downs'!$A$2:$A$10,0),1),0),0)</f>
        <v>0</v>
      </c>
      <c r="AJ17" s="10">
        <f>AVERAGE(X17:AI17)</f>
        <v>0</v>
      </c>
    </row>
    <row r="18" spans="1:36" x14ac:dyDescent="0.3">
      <c r="A18" t="s">
        <v>72</v>
      </c>
      <c r="B18" t="str">
        <f>$B$6&amp;": Other (Cash, Business Income, Dividends)"</f>
        <v>: Other (Cash, Business Income, Dividends)</v>
      </c>
      <c r="C18" s="13"/>
      <c r="D18" s="52">
        <v>0</v>
      </c>
      <c r="E18" s="8"/>
      <c r="F18" s="8"/>
      <c r="G18" s="8"/>
      <c r="J18" s="4">
        <f>IFERROR(INDEX('Helper - Drop-downs'!$C$13:$C$24,MATCH($F18,'Helper - Drop-downs'!$A$13:$A$24,0),1),0)</f>
        <v>0</v>
      </c>
      <c r="K18" s="4">
        <f>IFERROR(J18+INDEX('Helper - Drop-downs'!$B$27:$B$38,MATCH($G18,'Helper - Drop-downs'!$A$27:$A$37,0),1),0)</f>
        <v>0</v>
      </c>
      <c r="L18" s="4">
        <f t="shared" si="4"/>
        <v>0</v>
      </c>
      <c r="M18" s="4">
        <f>IFERROR(L18+INDEX('Helper - Drop-downs'!$D$2:$D$10,MATCH($E18,'Helper - Drop-downs'!$A$2:$A$10,0),1),0)</f>
        <v>0</v>
      </c>
      <c r="N18" s="4">
        <f>IFERROR(M18+INDEX('Helper - Drop-downs'!$D$2:$D$10,MATCH($E18,'Helper - Drop-downs'!$A$2:$A$10,0),1),0)</f>
        <v>0</v>
      </c>
      <c r="O18" s="4">
        <f>IFERROR(N18+INDEX('Helper - Drop-downs'!$D$2:$D$10,MATCH($E18,'Helper - Drop-downs'!$A$2:$A$10,0),1),0)</f>
        <v>0</v>
      </c>
      <c r="P18" s="4">
        <f>IFERROR(O18+INDEX('Helper - Drop-downs'!$D$2:$D$10,MATCH($E18,'Helper - Drop-downs'!$A$2:$A$10,0),1),0)</f>
        <v>0</v>
      </c>
      <c r="Q18" s="4">
        <f>IFERROR(P18+INDEX('Helper - Drop-downs'!$D$2:$D$10,MATCH($E18,'Helper - Drop-downs'!$A$2:$A$10,0),1),0)</f>
        <v>0</v>
      </c>
      <c r="R18" s="4">
        <f>IFERROR(Q18+INDEX('Helper - Drop-downs'!$D$2:$D$10,MATCH($E18,'Helper - Drop-downs'!$A$2:$A$10,0),1),0)</f>
        <v>0</v>
      </c>
      <c r="S18" s="4">
        <f>IFERROR(R18+INDEX('Helper - Drop-downs'!$D$2:$D$10,MATCH($E18,'Helper - Drop-downs'!$A$2:$A$10,0),1),0)</f>
        <v>0</v>
      </c>
      <c r="T18" s="4">
        <f>IFERROR(S18+INDEX('Helper - Drop-downs'!$D$2:$D$10,MATCH($E18,'Helper - Drop-downs'!$A$2:$A$10,0),1),0)</f>
        <v>0</v>
      </c>
      <c r="U18" s="4">
        <f>IFERROR(T18+INDEX('Helper - Drop-downs'!$D$2:$D$10,MATCH($E18,'Helper - Drop-downs'!$A$2:$A$10,0),1),0)</f>
        <v>0</v>
      </c>
      <c r="V18" s="4">
        <f>IFERROR(U18+INDEX('Helper - Drop-downs'!$D$2:$D$10,MATCH($E18,'Helper - Drop-downs'!$A$2:$A$10,0),1),0)</f>
        <v>0</v>
      </c>
      <c r="W18" s="4">
        <f>IFERROR(V18+INDEX('Helper - Drop-downs'!$D$2:$D$10,MATCH($E18,'Helper - Drop-downs'!$A$2:$A$10,0),1),0)</f>
        <v>0</v>
      </c>
      <c r="X18" s="10">
        <f>IFERROR(IF(AND(ISNUMBER(MATCH(X$8,$L18:$W18,0)),X$8&lt;=$K18),$D18*INDEX('Helper - Drop-downs'!$C$2:$C$10,MATCH($E18,'Helper - Drop-downs'!$A$2:$A$10,0),1),0),0)</f>
        <v>0</v>
      </c>
      <c r="Y18" s="10">
        <f>IFERROR(IF(AND(ISNUMBER(MATCH(Y$8,$L18:$W18,0)),Y$8&lt;=$K18),$D18*INDEX('Helper - Drop-downs'!$C$2:$C$10,MATCH($E18,'Helper - Drop-downs'!$A$2:$A$10,0),1),0),0)</f>
        <v>0</v>
      </c>
      <c r="Z18" s="10">
        <f>IFERROR(IF(AND(ISNUMBER(MATCH(Z$8,$L18:$W18,0)),Z$8&lt;=$K18),$D18*INDEX('Helper - Drop-downs'!$C$2:$C$10,MATCH($E18,'Helper - Drop-downs'!$A$2:$A$10,0),1),0),0)</f>
        <v>0</v>
      </c>
      <c r="AA18" s="10">
        <f>IFERROR(IF(AND(ISNUMBER(MATCH(AA$8,$L18:$W18,0)),AA$8&lt;=$K18),$D18*INDEX('Helper - Drop-downs'!$C$2:$C$10,MATCH($E18,'Helper - Drop-downs'!$A$2:$A$10,0),1),0),0)</f>
        <v>0</v>
      </c>
      <c r="AB18" s="10">
        <f>IFERROR(IF(AND(ISNUMBER(MATCH(AB$8,$L18:$W18,0)),AB$8&lt;=$K18),$D18*INDEX('Helper - Drop-downs'!$C$2:$C$10,MATCH($E18,'Helper - Drop-downs'!$A$2:$A$10,0),1),0),0)</f>
        <v>0</v>
      </c>
      <c r="AC18" s="10">
        <f>IFERROR(IF(AND(ISNUMBER(MATCH(AC$8,$L18:$W18,0)),AC$8&lt;=$K18),$D18*INDEX('Helper - Drop-downs'!$C$2:$C$10,MATCH($E18,'Helper - Drop-downs'!$A$2:$A$10,0),1),0),0)</f>
        <v>0</v>
      </c>
      <c r="AD18" s="10">
        <f>IFERROR(IF(AND(ISNUMBER(MATCH(AD$8,$L18:$W18,0)),AD$8&lt;=$K18),$D18*INDEX('Helper - Drop-downs'!$C$2:$C$10,MATCH($E18,'Helper - Drop-downs'!$A$2:$A$10,0),1),0),0)</f>
        <v>0</v>
      </c>
      <c r="AE18" s="10">
        <f>IFERROR(IF(AND(ISNUMBER(MATCH(AE$8,$L18:$W18,0)),AE$8&lt;=$K18),$D18*INDEX('Helper - Drop-downs'!$C$2:$C$10,MATCH($E18,'Helper - Drop-downs'!$A$2:$A$10,0),1),0),0)</f>
        <v>0</v>
      </c>
      <c r="AF18" s="10">
        <f>IFERROR(IF(AND(ISNUMBER(MATCH(AF$8,$L18:$W18,0)),AF$8&lt;=$K18),$D18*INDEX('Helper - Drop-downs'!$C$2:$C$10,MATCH($E18,'Helper - Drop-downs'!$A$2:$A$10,0),1),0),0)</f>
        <v>0</v>
      </c>
      <c r="AG18" s="10">
        <f>IFERROR(IF(AND(ISNUMBER(MATCH(AG$8,$L18:$W18,0)),AG$8&lt;=$K18),$D18*INDEX('Helper - Drop-downs'!$C$2:$C$10,MATCH($E18,'Helper - Drop-downs'!$A$2:$A$10,0),1),0),0)</f>
        <v>0</v>
      </c>
      <c r="AH18" s="10">
        <f>IFERROR(IF(AND(ISNUMBER(MATCH(AH$8,$L18:$W18,0)),AH$8&lt;=$K18),$D18*INDEX('Helper - Drop-downs'!$C$2:$C$10,MATCH($E18,'Helper - Drop-downs'!$A$2:$A$10,0),1),0),0)</f>
        <v>0</v>
      </c>
      <c r="AI18" s="10">
        <f>IFERROR(IF(AND(ISNUMBER(MATCH(AI$8,$L18:$W18,0)),AI$8&lt;=$K18),$D18*INDEX('Helper - Drop-downs'!$C$2:$C$10,MATCH($E18,'Helper - Drop-downs'!$A$2:$A$10,0),1),0),0)</f>
        <v>0</v>
      </c>
      <c r="AJ18" s="10">
        <f t="shared" si="3"/>
        <v>0</v>
      </c>
    </row>
    <row r="19" spans="1:36" x14ac:dyDescent="0.3">
      <c r="D19" s="4"/>
      <c r="E19" s="4"/>
      <c r="F19" s="4"/>
      <c r="G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4"/>
    </row>
    <row r="20" spans="1:36" x14ac:dyDescent="0.3">
      <c r="A20" s="1" t="s">
        <v>73</v>
      </c>
      <c r="B20" s="1" t="s">
        <v>74</v>
      </c>
      <c r="C20" s="91" t="s">
        <v>75</v>
      </c>
      <c r="D20" s="12" t="s">
        <v>65</v>
      </c>
      <c r="E20" s="12" t="s">
        <v>66</v>
      </c>
      <c r="F20" s="12" t="s">
        <v>67</v>
      </c>
      <c r="G20" s="12" t="s">
        <v>68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4"/>
    </row>
    <row r="21" spans="1:36" x14ac:dyDescent="0.3">
      <c r="A21" t="s">
        <v>210</v>
      </c>
      <c r="B21" t="s">
        <v>214</v>
      </c>
      <c r="C21" s="13"/>
      <c r="D21" s="52">
        <v>0</v>
      </c>
      <c r="E21" s="8"/>
      <c r="F21" s="8"/>
      <c r="G21" s="8"/>
      <c r="I21" t="s">
        <v>77</v>
      </c>
      <c r="J21" s="4">
        <f>IFERROR(INDEX('Helper - Drop-downs'!$C$13:$C$24,MATCH($F21,'Helper - Drop-downs'!$A$13:$A$24,0),1),0)</f>
        <v>0</v>
      </c>
      <c r="K21" s="4">
        <f>IFERROR(J21+INDEX('Helper - Drop-downs'!$B$27:$B$38,MATCH($G21,'Helper - Drop-downs'!$A$27:$A$37,0),1),0)</f>
        <v>0</v>
      </c>
      <c r="L21" s="4">
        <f t="shared" ref="L21" si="6">IFERROR(J21,0)</f>
        <v>0</v>
      </c>
      <c r="M21" s="4">
        <f>IFERROR(L21+INDEX('Helper - Drop-downs'!$D$2:$D$10,MATCH($E21,'Helper - Drop-downs'!$A$2:$A$10,0),1),0)</f>
        <v>0</v>
      </c>
      <c r="N21" s="4">
        <f>IFERROR(M21+INDEX('Helper - Drop-downs'!$D$2:$D$10,MATCH($E21,'Helper - Drop-downs'!$A$2:$A$10,0),1),0)</f>
        <v>0</v>
      </c>
      <c r="O21" s="4">
        <f>IFERROR(N21+INDEX('Helper - Drop-downs'!$D$2:$D$10,MATCH($E21,'Helper - Drop-downs'!$A$2:$A$10,0),1),0)</f>
        <v>0</v>
      </c>
      <c r="P21" s="4">
        <f>IFERROR(O21+INDEX('Helper - Drop-downs'!$D$2:$D$10,MATCH($E21,'Helper - Drop-downs'!$A$2:$A$10,0),1),0)</f>
        <v>0</v>
      </c>
      <c r="Q21" s="4">
        <f>IFERROR(P21+INDEX('Helper - Drop-downs'!$D$2:$D$10,MATCH($E21,'Helper - Drop-downs'!$A$2:$A$10,0),1),0)</f>
        <v>0</v>
      </c>
      <c r="R21" s="4">
        <f>IFERROR(Q21+INDEX('Helper - Drop-downs'!$D$2:$D$10,MATCH($E21,'Helper - Drop-downs'!$A$2:$A$10,0),1),0)</f>
        <v>0</v>
      </c>
      <c r="S21" s="4">
        <f>IFERROR(R21+INDEX('Helper - Drop-downs'!$D$2:$D$10,MATCH($E21,'Helper - Drop-downs'!$A$2:$A$10,0),1),0)</f>
        <v>0</v>
      </c>
      <c r="T21" s="4">
        <f>IFERROR(S21+INDEX('Helper - Drop-downs'!$D$2:$D$10,MATCH($E21,'Helper - Drop-downs'!$A$2:$A$10,0),1),0)</f>
        <v>0</v>
      </c>
      <c r="U21" s="4">
        <f>IFERROR(T21+INDEX('Helper - Drop-downs'!$D$2:$D$10,MATCH($E21,'Helper - Drop-downs'!$A$2:$A$10,0),1),0)</f>
        <v>0</v>
      </c>
      <c r="V21" s="4">
        <f>IFERROR(U21+INDEX('Helper - Drop-downs'!$D$2:$D$10,MATCH($E21,'Helper - Drop-downs'!$A$2:$A$10,0),1),0)</f>
        <v>0</v>
      </c>
      <c r="W21" s="4">
        <f>IFERROR(V21+INDEX('Helper - Drop-downs'!$D$2:$D$10,MATCH($E21,'Helper - Drop-downs'!$A$2:$A$10,0),1),0)</f>
        <v>0</v>
      </c>
      <c r="X21" s="10">
        <f>IFERROR(IF(AND(ISNUMBER(MATCH(X$8,$L21:$W21,0)),X$8&lt;=$K21),$D21*INDEX('Helper - Drop-downs'!$C$2:$C$10,MATCH($E21,'Helper - Drop-downs'!$A$2:$A$10,0),1),0),0)</f>
        <v>0</v>
      </c>
      <c r="Y21" s="10">
        <f>IFERROR(IF(AND(ISNUMBER(MATCH(Y$8,$L21:$W21,0)),Y$8&lt;=$K21),$D21*INDEX('Helper - Drop-downs'!$C$2:$C$10,MATCH($E21,'Helper - Drop-downs'!$A$2:$A$10,0),1),0),0)</f>
        <v>0</v>
      </c>
      <c r="Z21" s="10">
        <f>IFERROR(IF(AND(ISNUMBER(MATCH(Z$8,$L21:$W21,0)),Z$8&lt;=$K21),$D21*INDEX('Helper - Drop-downs'!$C$2:$C$10,MATCH($E21,'Helper - Drop-downs'!$A$2:$A$10,0),1),0),0)</f>
        <v>0</v>
      </c>
      <c r="AA21" s="10">
        <f>IFERROR(IF(AND(ISNUMBER(MATCH(AA$8,$L21:$W21,0)),AA$8&lt;=$K21),$D21*INDEX('Helper - Drop-downs'!$C$2:$C$10,MATCH($E21,'Helper - Drop-downs'!$A$2:$A$10,0),1),0),0)</f>
        <v>0</v>
      </c>
      <c r="AB21" s="10">
        <f>IFERROR(IF(AND(ISNUMBER(MATCH(AB$8,$L21:$W21,0)),AB$8&lt;=$K21),$D21*INDEX('Helper - Drop-downs'!$C$2:$C$10,MATCH($E21,'Helper - Drop-downs'!$A$2:$A$10,0),1),0),0)</f>
        <v>0</v>
      </c>
      <c r="AC21" s="10">
        <f>IFERROR(IF(AND(ISNUMBER(MATCH(AC$8,$L21:$W21,0)),AC$8&lt;=$K21),$D21*INDEX('Helper - Drop-downs'!$C$2:$C$10,MATCH($E21,'Helper - Drop-downs'!$A$2:$A$10,0),1),0),0)</f>
        <v>0</v>
      </c>
      <c r="AD21" s="10">
        <f>IFERROR(IF(AND(ISNUMBER(MATCH(AD$8,$L21:$W21,0)),AD$8&lt;=$K21),$D21*INDEX('Helper - Drop-downs'!$C$2:$C$10,MATCH($E21,'Helper - Drop-downs'!$A$2:$A$10,0),1),0),0)</f>
        <v>0</v>
      </c>
      <c r="AE21" s="10">
        <f>IFERROR(IF(AND(ISNUMBER(MATCH(AE$8,$L21:$W21,0)),AE$8&lt;=$K21),$D21*INDEX('Helper - Drop-downs'!$C$2:$C$10,MATCH($E21,'Helper - Drop-downs'!$A$2:$A$10,0),1),0),0)</f>
        <v>0</v>
      </c>
      <c r="AF21" s="10">
        <f>IFERROR(IF(AND(ISNUMBER(MATCH(AF$8,$L21:$W21,0)),AF$8&lt;=$K21),$D21*INDEX('Helper - Drop-downs'!$C$2:$C$10,MATCH($E21,'Helper - Drop-downs'!$A$2:$A$10,0),1),0),0)</f>
        <v>0</v>
      </c>
      <c r="AG21" s="10">
        <f>IFERROR(IF(AND(ISNUMBER(MATCH(AG$8,$L21:$W21,0)),AG$8&lt;=$K21),$D21*INDEX('Helper - Drop-downs'!$C$2:$C$10,MATCH($E21,'Helper - Drop-downs'!$A$2:$A$10,0),1),0),0)</f>
        <v>0</v>
      </c>
      <c r="AH21" s="10">
        <f>IFERROR(IF(AND(ISNUMBER(MATCH(AH$8,$L21:$W21,0)),AH$8&lt;=$K21),$D21*INDEX('Helper - Drop-downs'!$C$2:$C$10,MATCH($E21,'Helper - Drop-downs'!$A$2:$A$10,0),1),0),0)</f>
        <v>0</v>
      </c>
      <c r="AI21" s="10">
        <f>IFERROR(IF(AND(ISNUMBER(MATCH(AI$8,$L21:$W21,0)),AI$8&lt;=$K21),$D21*INDEX('Helper - Drop-downs'!$C$2:$C$10,MATCH($E21,'Helper - Drop-downs'!$A$2:$A$10,0),1),0),0)</f>
        <v>0</v>
      </c>
      <c r="AJ21" s="10">
        <f t="shared" ref="AJ21" si="7">AVERAGE(X21:AI21)</f>
        <v>0</v>
      </c>
    </row>
    <row r="22" spans="1:36" s="122" customFormat="1" ht="28.8" x14ac:dyDescent="0.3">
      <c r="A22" s="128" t="s">
        <v>45</v>
      </c>
      <c r="B22" s="123" t="s">
        <v>216</v>
      </c>
      <c r="C22" s="124"/>
      <c r="D22" s="125">
        <v>0</v>
      </c>
      <c r="E22" s="126"/>
      <c r="F22" s="126"/>
      <c r="G22" s="126"/>
      <c r="I22" s="122" t="s">
        <v>77</v>
      </c>
      <c r="J22" s="48">
        <f>IFERROR(INDEX('Helper - Drop-downs'!$C$13:$C$24,MATCH($F22,'Helper - Drop-downs'!$A$13:$A$24,0),1),0)</f>
        <v>0</v>
      </c>
      <c r="K22" s="48">
        <f>IFERROR(J22+INDEX('Helper - Drop-downs'!$B$27:$B$38,MATCH($G22,'Helper - Drop-downs'!$A$27:$A$37,0),1),0)</f>
        <v>0</v>
      </c>
      <c r="L22" s="48">
        <f t="shared" ref="L22:L53" si="8">IFERROR(J22,0)</f>
        <v>0</v>
      </c>
      <c r="M22" s="48">
        <f>IFERROR(L22+INDEX('Helper - Drop-downs'!$D$2:$D$10,MATCH($E22,'Helper - Drop-downs'!$A$2:$A$10,0),1),0)</f>
        <v>0</v>
      </c>
      <c r="N22" s="48">
        <f>IFERROR(M22+INDEX('Helper - Drop-downs'!$D$2:$D$10,MATCH($E22,'Helper - Drop-downs'!$A$2:$A$10,0),1),0)</f>
        <v>0</v>
      </c>
      <c r="O22" s="48">
        <f>IFERROR(N22+INDEX('Helper - Drop-downs'!$D$2:$D$10,MATCH($E22,'Helper - Drop-downs'!$A$2:$A$10,0),1),0)</f>
        <v>0</v>
      </c>
      <c r="P22" s="48">
        <f>IFERROR(O22+INDEX('Helper - Drop-downs'!$D$2:$D$10,MATCH($E22,'Helper - Drop-downs'!$A$2:$A$10,0),1),0)</f>
        <v>0</v>
      </c>
      <c r="Q22" s="48">
        <f>IFERROR(P22+INDEX('Helper - Drop-downs'!$D$2:$D$10,MATCH($E22,'Helper - Drop-downs'!$A$2:$A$10,0),1),0)</f>
        <v>0</v>
      </c>
      <c r="R22" s="48">
        <f>IFERROR(Q22+INDEX('Helper - Drop-downs'!$D$2:$D$10,MATCH($E22,'Helper - Drop-downs'!$A$2:$A$10,0),1),0)</f>
        <v>0</v>
      </c>
      <c r="S22" s="48">
        <f>IFERROR(R22+INDEX('Helper - Drop-downs'!$D$2:$D$10,MATCH($E22,'Helper - Drop-downs'!$A$2:$A$10,0),1),0)</f>
        <v>0</v>
      </c>
      <c r="T22" s="48">
        <f>IFERROR(S22+INDEX('Helper - Drop-downs'!$D$2:$D$10,MATCH($E22,'Helper - Drop-downs'!$A$2:$A$10,0),1),0)</f>
        <v>0</v>
      </c>
      <c r="U22" s="48">
        <f>IFERROR(T22+INDEX('Helper - Drop-downs'!$D$2:$D$10,MATCH($E22,'Helper - Drop-downs'!$A$2:$A$10,0),1),0)</f>
        <v>0</v>
      </c>
      <c r="V22" s="48">
        <f>IFERROR(U22+INDEX('Helper - Drop-downs'!$D$2:$D$10,MATCH($E22,'Helper - Drop-downs'!$A$2:$A$10,0),1),0)</f>
        <v>0</v>
      </c>
      <c r="W22" s="48">
        <f>IFERROR(V22+INDEX('Helper - Drop-downs'!$D$2:$D$10,MATCH($E22,'Helper - Drop-downs'!$A$2:$A$10,0),1),0)</f>
        <v>0</v>
      </c>
      <c r="X22" s="127">
        <f>IFERROR(IF(AND(ISNUMBER(MATCH(X$8,$L22:$W22,0)),X$8&lt;=$K22),$D22*INDEX('Helper - Drop-downs'!$C$2:$C$10,MATCH($E22,'Helper - Drop-downs'!$A$2:$A$10,0),1),0),0)</f>
        <v>0</v>
      </c>
      <c r="Y22" s="127">
        <f>IFERROR(IF(AND(ISNUMBER(MATCH(Y$8,$L22:$W22,0)),Y$8&lt;=$K22),$D22*INDEX('Helper - Drop-downs'!$C$2:$C$10,MATCH($E22,'Helper - Drop-downs'!$A$2:$A$10,0),1),0),0)</f>
        <v>0</v>
      </c>
      <c r="Z22" s="127">
        <f>IFERROR(IF(AND(ISNUMBER(MATCH(Z$8,$L22:$W22,0)),Z$8&lt;=$K22),$D22*INDEX('Helper - Drop-downs'!$C$2:$C$10,MATCH($E22,'Helper - Drop-downs'!$A$2:$A$10,0),1),0),0)</f>
        <v>0</v>
      </c>
      <c r="AA22" s="127">
        <f>IFERROR(IF(AND(ISNUMBER(MATCH(AA$8,$L22:$W22,0)),AA$8&lt;=$K22),$D22*INDEX('Helper - Drop-downs'!$C$2:$C$10,MATCH($E22,'Helper - Drop-downs'!$A$2:$A$10,0),1),0),0)</f>
        <v>0</v>
      </c>
      <c r="AB22" s="127">
        <f>IFERROR(IF(AND(ISNUMBER(MATCH(AB$8,$L22:$W22,0)),AB$8&lt;=$K22),$D22*INDEX('Helper - Drop-downs'!$C$2:$C$10,MATCH($E22,'Helper - Drop-downs'!$A$2:$A$10,0),1),0),0)</f>
        <v>0</v>
      </c>
      <c r="AC22" s="127">
        <f>IFERROR(IF(AND(ISNUMBER(MATCH(AC$8,$L22:$W22,0)),AC$8&lt;=$K22),$D22*INDEX('Helper - Drop-downs'!$C$2:$C$10,MATCH($E22,'Helper - Drop-downs'!$A$2:$A$10,0),1),0),0)</f>
        <v>0</v>
      </c>
      <c r="AD22" s="127">
        <f>IFERROR(IF(AND(ISNUMBER(MATCH(AD$8,$L22:$W22,0)),AD$8&lt;=$K22),$D22*INDEX('Helper - Drop-downs'!$C$2:$C$10,MATCH($E22,'Helper - Drop-downs'!$A$2:$A$10,0),1),0),0)</f>
        <v>0</v>
      </c>
      <c r="AE22" s="127">
        <f>IFERROR(IF(AND(ISNUMBER(MATCH(AE$8,$L22:$W22,0)),AE$8&lt;=$K22),$D22*INDEX('Helper - Drop-downs'!$C$2:$C$10,MATCH($E22,'Helper - Drop-downs'!$A$2:$A$10,0),1),0),0)</f>
        <v>0</v>
      </c>
      <c r="AF22" s="127">
        <f>IFERROR(IF(AND(ISNUMBER(MATCH(AF$8,$L22:$W22,0)),AF$8&lt;=$K22),$D22*INDEX('Helper - Drop-downs'!$C$2:$C$10,MATCH($E22,'Helper - Drop-downs'!$A$2:$A$10,0),1),0),0)</f>
        <v>0</v>
      </c>
      <c r="AG22" s="127">
        <f>IFERROR(IF(AND(ISNUMBER(MATCH(AG$8,$L22:$W22,0)),AG$8&lt;=$K22),$D22*INDEX('Helper - Drop-downs'!$C$2:$C$10,MATCH($E22,'Helper - Drop-downs'!$A$2:$A$10,0),1),0),0)</f>
        <v>0</v>
      </c>
      <c r="AH22" s="127">
        <f>IFERROR(IF(AND(ISNUMBER(MATCH(AH$8,$L22:$W22,0)),AH$8&lt;=$K22),$D22*INDEX('Helper - Drop-downs'!$C$2:$C$10,MATCH($E22,'Helper - Drop-downs'!$A$2:$A$10,0),1),0),0)</f>
        <v>0</v>
      </c>
      <c r="AI22" s="127">
        <f>IFERROR(IF(AND(ISNUMBER(MATCH(AI$8,$L22:$W22,0)),AI$8&lt;=$K22),$D22*INDEX('Helper - Drop-downs'!$C$2:$C$10,MATCH($E22,'Helper - Drop-downs'!$A$2:$A$10,0),1),0),0)</f>
        <v>0</v>
      </c>
      <c r="AJ22" s="127">
        <f t="shared" ref="AJ22:AJ40" si="9">AVERAGE(X22:AI22)</f>
        <v>0</v>
      </c>
    </row>
    <row r="23" spans="1:36" x14ac:dyDescent="0.3">
      <c r="A23" t="s">
        <v>45</v>
      </c>
      <c r="B23" t="s">
        <v>78</v>
      </c>
      <c r="C23" s="13"/>
      <c r="D23" s="52">
        <v>0</v>
      </c>
      <c r="E23" s="8"/>
      <c r="F23" s="8"/>
      <c r="G23" s="8"/>
      <c r="I23" t="s">
        <v>77</v>
      </c>
      <c r="J23" s="4">
        <f>IFERROR(INDEX('Helper - Drop-downs'!$C$13:$C$24,MATCH($F23,'Helper - Drop-downs'!$A$13:$A$24,0),1),0)</f>
        <v>0</v>
      </c>
      <c r="K23" s="4">
        <f>IFERROR(J23+INDEX('Helper - Drop-downs'!$B$27:$B$38,MATCH($G23,'Helper - Drop-downs'!$A$27:$A$37,0),1),0)</f>
        <v>0</v>
      </c>
      <c r="L23" s="4">
        <f t="shared" si="8"/>
        <v>0</v>
      </c>
      <c r="M23" s="4">
        <f>IFERROR(L23+INDEX('Helper - Drop-downs'!$D$2:$D$10,MATCH($E23,'Helper - Drop-downs'!$A$2:$A$10,0),1),0)</f>
        <v>0</v>
      </c>
      <c r="N23" s="4">
        <f>IFERROR(M23+INDEX('Helper - Drop-downs'!$D$2:$D$10,MATCH($E23,'Helper - Drop-downs'!$A$2:$A$10,0),1),0)</f>
        <v>0</v>
      </c>
      <c r="O23" s="4">
        <f>IFERROR(N23+INDEX('Helper - Drop-downs'!$D$2:$D$10,MATCH($E23,'Helper - Drop-downs'!$A$2:$A$10,0),1),0)</f>
        <v>0</v>
      </c>
      <c r="P23" s="4">
        <f>IFERROR(O23+INDEX('Helper - Drop-downs'!$D$2:$D$10,MATCH($E23,'Helper - Drop-downs'!$A$2:$A$10,0),1),0)</f>
        <v>0</v>
      </c>
      <c r="Q23" s="4">
        <f>IFERROR(P23+INDEX('Helper - Drop-downs'!$D$2:$D$10,MATCH($E23,'Helper - Drop-downs'!$A$2:$A$10,0),1),0)</f>
        <v>0</v>
      </c>
      <c r="R23" s="4">
        <f>IFERROR(Q23+INDEX('Helper - Drop-downs'!$D$2:$D$10,MATCH($E23,'Helper - Drop-downs'!$A$2:$A$10,0),1),0)</f>
        <v>0</v>
      </c>
      <c r="S23" s="4">
        <f>IFERROR(R23+INDEX('Helper - Drop-downs'!$D$2:$D$10,MATCH($E23,'Helper - Drop-downs'!$A$2:$A$10,0),1),0)</f>
        <v>0</v>
      </c>
      <c r="T23" s="4">
        <f>IFERROR(S23+INDEX('Helper - Drop-downs'!$D$2:$D$10,MATCH($E23,'Helper - Drop-downs'!$A$2:$A$10,0),1),0)</f>
        <v>0</v>
      </c>
      <c r="U23" s="4">
        <f>IFERROR(T23+INDEX('Helper - Drop-downs'!$D$2:$D$10,MATCH($E23,'Helper - Drop-downs'!$A$2:$A$10,0),1),0)</f>
        <v>0</v>
      </c>
      <c r="V23" s="4">
        <f>IFERROR(U23+INDEX('Helper - Drop-downs'!$D$2:$D$10,MATCH($E23,'Helper - Drop-downs'!$A$2:$A$10,0),1),0)</f>
        <v>0</v>
      </c>
      <c r="W23" s="4">
        <f>IFERROR(V23+INDEX('Helper - Drop-downs'!$D$2:$D$10,MATCH($E23,'Helper - Drop-downs'!$A$2:$A$10,0),1),0)</f>
        <v>0</v>
      </c>
      <c r="X23" s="10">
        <f>IFERROR(IF(AND(ISNUMBER(MATCH(X$8,$L23:$W23,0)),X$8&lt;=$K23),$D23*INDEX('Helper - Drop-downs'!$C$2:$C$10,MATCH($E23,'Helper - Drop-downs'!$A$2:$A$10,0),1),0),0)</f>
        <v>0</v>
      </c>
      <c r="Y23" s="10">
        <f>IFERROR(IF(AND(ISNUMBER(MATCH(Y$8,$L23:$W23,0)),Y$8&lt;=$K23),$D23*INDEX('Helper - Drop-downs'!$C$2:$C$10,MATCH($E23,'Helper - Drop-downs'!$A$2:$A$10,0),1),0),0)</f>
        <v>0</v>
      </c>
      <c r="Z23" s="10">
        <f>IFERROR(IF(AND(ISNUMBER(MATCH(Z$8,$L23:$W23,0)),Z$8&lt;=$K23),$D23*INDEX('Helper - Drop-downs'!$C$2:$C$10,MATCH($E23,'Helper - Drop-downs'!$A$2:$A$10,0),1),0),0)</f>
        <v>0</v>
      </c>
      <c r="AA23" s="10">
        <f>IFERROR(IF(AND(ISNUMBER(MATCH(AA$8,$L23:$W23,0)),AA$8&lt;=$K23),$D23*INDEX('Helper - Drop-downs'!$C$2:$C$10,MATCH($E23,'Helper - Drop-downs'!$A$2:$A$10,0),1),0),0)</f>
        <v>0</v>
      </c>
      <c r="AB23" s="10">
        <f>IFERROR(IF(AND(ISNUMBER(MATCH(AB$8,$L23:$W23,0)),AB$8&lt;=$K23),$D23*INDEX('Helper - Drop-downs'!$C$2:$C$10,MATCH($E23,'Helper - Drop-downs'!$A$2:$A$10,0),1),0),0)</f>
        <v>0</v>
      </c>
      <c r="AC23" s="10">
        <f>IFERROR(IF(AND(ISNUMBER(MATCH(AC$8,$L23:$W23,0)),AC$8&lt;=$K23),$D23*INDEX('Helper - Drop-downs'!$C$2:$C$10,MATCH($E23,'Helper - Drop-downs'!$A$2:$A$10,0),1),0),0)</f>
        <v>0</v>
      </c>
      <c r="AD23" s="10">
        <f>IFERROR(IF(AND(ISNUMBER(MATCH(AD$8,$L23:$W23,0)),AD$8&lt;=$K23),$D23*INDEX('Helper - Drop-downs'!$C$2:$C$10,MATCH($E23,'Helper - Drop-downs'!$A$2:$A$10,0),1),0),0)</f>
        <v>0</v>
      </c>
      <c r="AE23" s="10">
        <f>IFERROR(IF(AND(ISNUMBER(MATCH(AE$8,$L23:$W23,0)),AE$8&lt;=$K23),$D23*INDEX('Helper - Drop-downs'!$C$2:$C$10,MATCH($E23,'Helper - Drop-downs'!$A$2:$A$10,0),1),0),0)</f>
        <v>0</v>
      </c>
      <c r="AF23" s="10">
        <f>IFERROR(IF(AND(ISNUMBER(MATCH(AF$8,$L23:$W23,0)),AF$8&lt;=$K23),$D23*INDEX('Helper - Drop-downs'!$C$2:$C$10,MATCH($E23,'Helper - Drop-downs'!$A$2:$A$10,0),1),0),0)</f>
        <v>0</v>
      </c>
      <c r="AG23" s="10">
        <f>IFERROR(IF(AND(ISNUMBER(MATCH(AG$8,$L23:$W23,0)),AG$8&lt;=$K23),$D23*INDEX('Helper - Drop-downs'!$C$2:$C$10,MATCH($E23,'Helper - Drop-downs'!$A$2:$A$10,0),1),0),0)</f>
        <v>0</v>
      </c>
      <c r="AH23" s="10">
        <f>IFERROR(IF(AND(ISNUMBER(MATCH(AH$8,$L23:$W23,0)),AH$8&lt;=$K23),$D23*INDEX('Helper - Drop-downs'!$C$2:$C$10,MATCH($E23,'Helper - Drop-downs'!$A$2:$A$10,0),1),0),0)</f>
        <v>0</v>
      </c>
      <c r="AI23" s="10">
        <f>IFERROR(IF(AND(ISNUMBER(MATCH(AI$8,$L23:$W23,0)),AI$8&lt;=$K23),$D23*INDEX('Helper - Drop-downs'!$C$2:$C$10,MATCH($E23,'Helper - Drop-downs'!$A$2:$A$10,0),1),0),0)</f>
        <v>0</v>
      </c>
      <c r="AJ23" s="10">
        <f t="shared" si="9"/>
        <v>0</v>
      </c>
    </row>
    <row r="24" spans="1:36" x14ac:dyDescent="0.3">
      <c r="A24" t="s">
        <v>45</v>
      </c>
      <c r="B24" t="s">
        <v>79</v>
      </c>
      <c r="C24" s="13"/>
      <c r="D24" s="52">
        <v>0</v>
      </c>
      <c r="E24" s="8"/>
      <c r="F24" s="8"/>
      <c r="G24" s="8"/>
      <c r="I24" t="s">
        <v>77</v>
      </c>
      <c r="J24" s="4">
        <f>IFERROR(INDEX('Helper - Drop-downs'!$C$13:$C$24,MATCH($F24,'Helper - Drop-downs'!$A$13:$A$24,0),1),0)</f>
        <v>0</v>
      </c>
      <c r="K24" s="4">
        <f>IFERROR(J24+INDEX('Helper - Drop-downs'!$B$27:$B$38,MATCH($G24,'Helper - Drop-downs'!$A$27:$A$37,0),1),0)</f>
        <v>0</v>
      </c>
      <c r="L24" s="4">
        <f t="shared" si="8"/>
        <v>0</v>
      </c>
      <c r="M24" s="4">
        <f>IFERROR(L24+INDEX('Helper - Drop-downs'!$D$2:$D$10,MATCH($E24,'Helper - Drop-downs'!$A$2:$A$10,0),1),0)</f>
        <v>0</v>
      </c>
      <c r="N24" s="4">
        <f>IFERROR(M24+INDEX('Helper - Drop-downs'!$D$2:$D$10,MATCH($E24,'Helper - Drop-downs'!$A$2:$A$10,0),1),0)</f>
        <v>0</v>
      </c>
      <c r="O24" s="4">
        <f>IFERROR(N24+INDEX('Helper - Drop-downs'!$D$2:$D$10,MATCH($E24,'Helper - Drop-downs'!$A$2:$A$10,0),1),0)</f>
        <v>0</v>
      </c>
      <c r="P24" s="4">
        <f>IFERROR(O24+INDEX('Helper - Drop-downs'!$D$2:$D$10,MATCH($E24,'Helper - Drop-downs'!$A$2:$A$10,0),1),0)</f>
        <v>0</v>
      </c>
      <c r="Q24" s="4">
        <f>IFERROR(P24+INDEX('Helper - Drop-downs'!$D$2:$D$10,MATCH($E24,'Helper - Drop-downs'!$A$2:$A$10,0),1),0)</f>
        <v>0</v>
      </c>
      <c r="R24" s="4">
        <f>IFERROR(Q24+INDEX('Helper - Drop-downs'!$D$2:$D$10,MATCH($E24,'Helper - Drop-downs'!$A$2:$A$10,0),1),0)</f>
        <v>0</v>
      </c>
      <c r="S24" s="4">
        <f>IFERROR(R24+INDEX('Helper - Drop-downs'!$D$2:$D$10,MATCH($E24,'Helper - Drop-downs'!$A$2:$A$10,0),1),0)</f>
        <v>0</v>
      </c>
      <c r="T24" s="4">
        <f>IFERROR(S24+INDEX('Helper - Drop-downs'!$D$2:$D$10,MATCH($E24,'Helper - Drop-downs'!$A$2:$A$10,0),1),0)</f>
        <v>0</v>
      </c>
      <c r="U24" s="4">
        <f>IFERROR(T24+INDEX('Helper - Drop-downs'!$D$2:$D$10,MATCH($E24,'Helper - Drop-downs'!$A$2:$A$10,0),1),0)</f>
        <v>0</v>
      </c>
      <c r="V24" s="4">
        <f>IFERROR(U24+INDEX('Helper - Drop-downs'!$D$2:$D$10,MATCH($E24,'Helper - Drop-downs'!$A$2:$A$10,0),1),0)</f>
        <v>0</v>
      </c>
      <c r="W24" s="4">
        <f>IFERROR(V24+INDEX('Helper - Drop-downs'!$D$2:$D$10,MATCH($E24,'Helper - Drop-downs'!$A$2:$A$10,0),1),0)</f>
        <v>0</v>
      </c>
      <c r="X24" s="10">
        <f>IFERROR(IF(AND(ISNUMBER(MATCH(X$8,$L24:$W24,0)),X$8&lt;=$K24),$D24*INDEX('Helper - Drop-downs'!$C$2:$C$10,MATCH($E24,'Helper - Drop-downs'!$A$2:$A$10,0),1),0),0)</f>
        <v>0</v>
      </c>
      <c r="Y24" s="10">
        <f>IFERROR(IF(AND(ISNUMBER(MATCH(Y$8,$L24:$W24,0)),Y$8&lt;=$K24),$D24*INDEX('Helper - Drop-downs'!$C$2:$C$10,MATCH($E24,'Helper - Drop-downs'!$A$2:$A$10,0),1),0),0)</f>
        <v>0</v>
      </c>
      <c r="Z24" s="10">
        <f>IFERROR(IF(AND(ISNUMBER(MATCH(Z$8,$L24:$W24,0)),Z$8&lt;=$K24),$D24*INDEX('Helper - Drop-downs'!$C$2:$C$10,MATCH($E24,'Helper - Drop-downs'!$A$2:$A$10,0),1),0),0)</f>
        <v>0</v>
      </c>
      <c r="AA24" s="10">
        <f>IFERROR(IF(AND(ISNUMBER(MATCH(AA$8,$L24:$W24,0)),AA$8&lt;=$K24),$D24*INDEX('Helper - Drop-downs'!$C$2:$C$10,MATCH($E24,'Helper - Drop-downs'!$A$2:$A$10,0),1),0),0)</f>
        <v>0</v>
      </c>
      <c r="AB24" s="10">
        <f>IFERROR(IF(AND(ISNUMBER(MATCH(AB$8,$L24:$W24,0)),AB$8&lt;=$K24),$D24*INDEX('Helper - Drop-downs'!$C$2:$C$10,MATCH($E24,'Helper - Drop-downs'!$A$2:$A$10,0),1),0),0)</f>
        <v>0</v>
      </c>
      <c r="AC24" s="10">
        <f>IFERROR(IF(AND(ISNUMBER(MATCH(AC$8,$L24:$W24,0)),AC$8&lt;=$K24),$D24*INDEX('Helper - Drop-downs'!$C$2:$C$10,MATCH($E24,'Helper - Drop-downs'!$A$2:$A$10,0),1),0),0)</f>
        <v>0</v>
      </c>
      <c r="AD24" s="10">
        <f>IFERROR(IF(AND(ISNUMBER(MATCH(AD$8,$L24:$W24,0)),AD$8&lt;=$K24),$D24*INDEX('Helper - Drop-downs'!$C$2:$C$10,MATCH($E24,'Helper - Drop-downs'!$A$2:$A$10,0),1),0),0)</f>
        <v>0</v>
      </c>
      <c r="AE24" s="10">
        <f>IFERROR(IF(AND(ISNUMBER(MATCH(AE$8,$L24:$W24,0)),AE$8&lt;=$K24),$D24*INDEX('Helper - Drop-downs'!$C$2:$C$10,MATCH($E24,'Helper - Drop-downs'!$A$2:$A$10,0),1),0),0)</f>
        <v>0</v>
      </c>
      <c r="AF24" s="10">
        <f>IFERROR(IF(AND(ISNUMBER(MATCH(AF$8,$L24:$W24,0)),AF$8&lt;=$K24),$D24*INDEX('Helper - Drop-downs'!$C$2:$C$10,MATCH($E24,'Helper - Drop-downs'!$A$2:$A$10,0),1),0),0)</f>
        <v>0</v>
      </c>
      <c r="AG24" s="10">
        <f>IFERROR(IF(AND(ISNUMBER(MATCH(AG$8,$L24:$W24,0)),AG$8&lt;=$K24),$D24*INDEX('Helper - Drop-downs'!$C$2:$C$10,MATCH($E24,'Helper - Drop-downs'!$A$2:$A$10,0),1),0),0)</f>
        <v>0</v>
      </c>
      <c r="AH24" s="10">
        <f>IFERROR(IF(AND(ISNUMBER(MATCH(AH$8,$L24:$W24,0)),AH$8&lt;=$K24),$D24*INDEX('Helper - Drop-downs'!$C$2:$C$10,MATCH($E24,'Helper - Drop-downs'!$A$2:$A$10,0),1),0),0)</f>
        <v>0</v>
      </c>
      <c r="AI24" s="10">
        <f>IFERROR(IF(AND(ISNUMBER(MATCH(AI$8,$L24:$W24,0)),AI$8&lt;=$K24),$D24*INDEX('Helper - Drop-downs'!$C$2:$C$10,MATCH($E24,'Helper - Drop-downs'!$A$2:$A$10,0),1),0),0)</f>
        <v>0</v>
      </c>
      <c r="AJ24" s="10">
        <f t="shared" si="9"/>
        <v>0</v>
      </c>
    </row>
    <row r="25" spans="1:36" x14ac:dyDescent="0.3">
      <c r="A25" t="s">
        <v>45</v>
      </c>
      <c r="B25" t="s">
        <v>80</v>
      </c>
      <c r="C25" s="13"/>
      <c r="D25" s="52">
        <v>0</v>
      </c>
      <c r="E25" s="8"/>
      <c r="F25" s="8"/>
      <c r="G25" s="8"/>
      <c r="I25" t="s">
        <v>77</v>
      </c>
      <c r="J25" s="4">
        <f>IFERROR(INDEX('Helper - Drop-downs'!$C$13:$C$24,MATCH($F25,'Helper - Drop-downs'!$A$13:$A$24,0),1),0)</f>
        <v>0</v>
      </c>
      <c r="K25" s="4">
        <f>IFERROR(J25+INDEX('Helper - Drop-downs'!$B$27:$B$38,MATCH($G25,'Helper - Drop-downs'!$A$27:$A$37,0),1),0)</f>
        <v>0</v>
      </c>
      <c r="L25" s="4">
        <f t="shared" si="8"/>
        <v>0</v>
      </c>
      <c r="M25" s="4">
        <f>IFERROR(L25+INDEX('Helper - Drop-downs'!$D$2:$D$10,MATCH($E25,'Helper - Drop-downs'!$A$2:$A$10,0),1),0)</f>
        <v>0</v>
      </c>
      <c r="N25" s="4">
        <f>IFERROR(M25+INDEX('Helper - Drop-downs'!$D$2:$D$10,MATCH($E25,'Helper - Drop-downs'!$A$2:$A$10,0),1),0)</f>
        <v>0</v>
      </c>
      <c r="O25" s="4">
        <f>IFERROR(N25+INDEX('Helper - Drop-downs'!$D$2:$D$10,MATCH($E25,'Helper - Drop-downs'!$A$2:$A$10,0),1),0)</f>
        <v>0</v>
      </c>
      <c r="P25" s="4">
        <f>IFERROR(O25+INDEX('Helper - Drop-downs'!$D$2:$D$10,MATCH($E25,'Helper - Drop-downs'!$A$2:$A$10,0),1),0)</f>
        <v>0</v>
      </c>
      <c r="Q25" s="4">
        <f>IFERROR(P25+INDEX('Helper - Drop-downs'!$D$2:$D$10,MATCH($E25,'Helper - Drop-downs'!$A$2:$A$10,0),1),0)</f>
        <v>0</v>
      </c>
      <c r="R25" s="4">
        <f>IFERROR(Q25+INDEX('Helper - Drop-downs'!$D$2:$D$10,MATCH($E25,'Helper - Drop-downs'!$A$2:$A$10,0),1),0)</f>
        <v>0</v>
      </c>
      <c r="S25" s="4">
        <f>IFERROR(R25+INDEX('Helper - Drop-downs'!$D$2:$D$10,MATCH($E25,'Helper - Drop-downs'!$A$2:$A$10,0),1),0)</f>
        <v>0</v>
      </c>
      <c r="T25" s="4">
        <f>IFERROR(S25+INDEX('Helper - Drop-downs'!$D$2:$D$10,MATCH($E25,'Helper - Drop-downs'!$A$2:$A$10,0),1),0)</f>
        <v>0</v>
      </c>
      <c r="U25" s="4">
        <f>IFERROR(T25+INDEX('Helper - Drop-downs'!$D$2:$D$10,MATCH($E25,'Helper - Drop-downs'!$A$2:$A$10,0),1),0)</f>
        <v>0</v>
      </c>
      <c r="V25" s="4">
        <f>IFERROR(U25+INDEX('Helper - Drop-downs'!$D$2:$D$10,MATCH($E25,'Helper - Drop-downs'!$A$2:$A$10,0),1),0)</f>
        <v>0</v>
      </c>
      <c r="W25" s="4">
        <f>IFERROR(V25+INDEX('Helper - Drop-downs'!$D$2:$D$10,MATCH($E25,'Helper - Drop-downs'!$A$2:$A$10,0),1),0)</f>
        <v>0</v>
      </c>
      <c r="X25" s="10">
        <f>IFERROR(IF(AND(ISNUMBER(MATCH(X$8,$L25:$W25,0)),X$8&lt;=$K25),$D25*INDEX('Helper - Drop-downs'!$C$2:$C$10,MATCH($E25,'Helper - Drop-downs'!$A$2:$A$10,0),1),0),0)</f>
        <v>0</v>
      </c>
      <c r="Y25" s="10">
        <f>IFERROR(IF(AND(ISNUMBER(MATCH(Y$8,$L25:$W25,0)),Y$8&lt;=$K25),$D25*INDEX('Helper - Drop-downs'!$C$2:$C$10,MATCH($E25,'Helper - Drop-downs'!$A$2:$A$10,0),1),0),0)</f>
        <v>0</v>
      </c>
      <c r="Z25" s="10">
        <f>IFERROR(IF(AND(ISNUMBER(MATCH(Z$8,$L25:$W25,0)),Z$8&lt;=$K25),$D25*INDEX('Helper - Drop-downs'!$C$2:$C$10,MATCH($E25,'Helper - Drop-downs'!$A$2:$A$10,0),1),0),0)</f>
        <v>0</v>
      </c>
      <c r="AA25" s="10">
        <f>IFERROR(IF(AND(ISNUMBER(MATCH(AA$8,$L25:$W25,0)),AA$8&lt;=$K25),$D25*INDEX('Helper - Drop-downs'!$C$2:$C$10,MATCH($E25,'Helper - Drop-downs'!$A$2:$A$10,0),1),0),0)</f>
        <v>0</v>
      </c>
      <c r="AB25" s="10">
        <f>IFERROR(IF(AND(ISNUMBER(MATCH(AB$8,$L25:$W25,0)),AB$8&lt;=$K25),$D25*INDEX('Helper - Drop-downs'!$C$2:$C$10,MATCH($E25,'Helper - Drop-downs'!$A$2:$A$10,0),1),0),0)</f>
        <v>0</v>
      </c>
      <c r="AC25" s="10">
        <f>IFERROR(IF(AND(ISNUMBER(MATCH(AC$8,$L25:$W25,0)),AC$8&lt;=$K25),$D25*INDEX('Helper - Drop-downs'!$C$2:$C$10,MATCH($E25,'Helper - Drop-downs'!$A$2:$A$10,0),1),0),0)</f>
        <v>0</v>
      </c>
      <c r="AD25" s="10">
        <f>IFERROR(IF(AND(ISNUMBER(MATCH(AD$8,$L25:$W25,0)),AD$8&lt;=$K25),$D25*INDEX('Helper - Drop-downs'!$C$2:$C$10,MATCH($E25,'Helper - Drop-downs'!$A$2:$A$10,0),1),0),0)</f>
        <v>0</v>
      </c>
      <c r="AE25" s="10">
        <f>IFERROR(IF(AND(ISNUMBER(MATCH(AE$8,$L25:$W25,0)),AE$8&lt;=$K25),$D25*INDEX('Helper - Drop-downs'!$C$2:$C$10,MATCH($E25,'Helper - Drop-downs'!$A$2:$A$10,0),1),0),0)</f>
        <v>0</v>
      </c>
      <c r="AF25" s="10">
        <f>IFERROR(IF(AND(ISNUMBER(MATCH(AF$8,$L25:$W25,0)),AF$8&lt;=$K25),$D25*INDEX('Helper - Drop-downs'!$C$2:$C$10,MATCH($E25,'Helper - Drop-downs'!$A$2:$A$10,0),1),0),0)</f>
        <v>0</v>
      </c>
      <c r="AG25" s="10">
        <f>IFERROR(IF(AND(ISNUMBER(MATCH(AG$8,$L25:$W25,0)),AG$8&lt;=$K25),$D25*INDEX('Helper - Drop-downs'!$C$2:$C$10,MATCH($E25,'Helper - Drop-downs'!$A$2:$A$10,0),1),0),0)</f>
        <v>0</v>
      </c>
      <c r="AH25" s="10">
        <f>IFERROR(IF(AND(ISNUMBER(MATCH(AH$8,$L25:$W25,0)),AH$8&lt;=$K25),$D25*INDEX('Helper - Drop-downs'!$C$2:$C$10,MATCH($E25,'Helper - Drop-downs'!$A$2:$A$10,0),1),0),0)</f>
        <v>0</v>
      </c>
      <c r="AI25" s="10">
        <f>IFERROR(IF(AND(ISNUMBER(MATCH(AI$8,$L25:$W25,0)),AI$8&lt;=$K25),$D25*INDEX('Helper - Drop-downs'!$C$2:$C$10,MATCH($E25,'Helper - Drop-downs'!$A$2:$A$10,0),1),0),0)</f>
        <v>0</v>
      </c>
      <c r="AJ25" s="10">
        <f t="shared" si="9"/>
        <v>0</v>
      </c>
    </row>
    <row r="26" spans="1:36" x14ac:dyDescent="0.3">
      <c r="A26" t="s">
        <v>46</v>
      </c>
      <c r="B26" t="s">
        <v>81</v>
      </c>
      <c r="C26" s="13"/>
      <c r="D26" s="52">
        <v>0</v>
      </c>
      <c r="E26" s="8"/>
      <c r="F26" s="8"/>
      <c r="G26" s="8"/>
      <c r="I26" t="s">
        <v>77</v>
      </c>
      <c r="J26" s="4">
        <f>IFERROR(INDEX('Helper - Drop-downs'!$C$13:$C$24,MATCH($F26,'Helper - Drop-downs'!$A$13:$A$24,0),1),0)</f>
        <v>0</v>
      </c>
      <c r="K26" s="4">
        <f>IFERROR(J26+INDEX('Helper - Drop-downs'!$B$27:$B$38,MATCH($G26,'Helper - Drop-downs'!$A$27:$A$37,0),1),0)</f>
        <v>0</v>
      </c>
      <c r="L26" s="4">
        <f t="shared" si="8"/>
        <v>0</v>
      </c>
      <c r="M26" s="4">
        <f>IFERROR(L26+INDEX('Helper - Drop-downs'!$D$2:$D$10,MATCH($E26,'Helper - Drop-downs'!$A$2:$A$10,0),1),0)</f>
        <v>0</v>
      </c>
      <c r="N26" s="4">
        <f>IFERROR(M26+INDEX('Helper - Drop-downs'!$D$2:$D$10,MATCH($E26,'Helper - Drop-downs'!$A$2:$A$10,0),1),0)</f>
        <v>0</v>
      </c>
      <c r="O26" s="4">
        <f>IFERROR(N26+INDEX('Helper - Drop-downs'!$D$2:$D$10,MATCH($E26,'Helper - Drop-downs'!$A$2:$A$10,0),1),0)</f>
        <v>0</v>
      </c>
      <c r="P26" s="4">
        <f>IFERROR(O26+INDEX('Helper - Drop-downs'!$D$2:$D$10,MATCH($E26,'Helper - Drop-downs'!$A$2:$A$10,0),1),0)</f>
        <v>0</v>
      </c>
      <c r="Q26" s="4">
        <f>IFERROR(P26+INDEX('Helper - Drop-downs'!$D$2:$D$10,MATCH($E26,'Helper - Drop-downs'!$A$2:$A$10,0),1),0)</f>
        <v>0</v>
      </c>
      <c r="R26" s="4">
        <f>IFERROR(Q26+INDEX('Helper - Drop-downs'!$D$2:$D$10,MATCH($E26,'Helper - Drop-downs'!$A$2:$A$10,0),1),0)</f>
        <v>0</v>
      </c>
      <c r="S26" s="4">
        <f>IFERROR(R26+INDEX('Helper - Drop-downs'!$D$2:$D$10,MATCH($E26,'Helper - Drop-downs'!$A$2:$A$10,0),1),0)</f>
        <v>0</v>
      </c>
      <c r="T26" s="4">
        <f>IFERROR(S26+INDEX('Helper - Drop-downs'!$D$2:$D$10,MATCH($E26,'Helper - Drop-downs'!$A$2:$A$10,0),1),0)</f>
        <v>0</v>
      </c>
      <c r="U26" s="4">
        <f>IFERROR(T26+INDEX('Helper - Drop-downs'!$D$2:$D$10,MATCH($E26,'Helper - Drop-downs'!$A$2:$A$10,0),1),0)</f>
        <v>0</v>
      </c>
      <c r="V26" s="4">
        <f>IFERROR(U26+INDEX('Helper - Drop-downs'!$D$2:$D$10,MATCH($E26,'Helper - Drop-downs'!$A$2:$A$10,0),1),0)</f>
        <v>0</v>
      </c>
      <c r="W26" s="4">
        <f>IFERROR(V26+INDEX('Helper - Drop-downs'!$D$2:$D$10,MATCH($E26,'Helper - Drop-downs'!$A$2:$A$10,0),1),0)</f>
        <v>0</v>
      </c>
      <c r="X26" s="10">
        <f>IFERROR(IF(AND(ISNUMBER(MATCH(X$8,$L26:$W26,0)),X$8&lt;=$K26),$D26*INDEX('Helper - Drop-downs'!$C$2:$C$10,MATCH($E26,'Helper - Drop-downs'!$A$2:$A$10,0),1),0),0)</f>
        <v>0</v>
      </c>
      <c r="Y26" s="10">
        <f>IFERROR(IF(AND(ISNUMBER(MATCH(Y$8,$L26:$W26,0)),Y$8&lt;=$K26),$D26*INDEX('Helper - Drop-downs'!$C$2:$C$10,MATCH($E26,'Helper - Drop-downs'!$A$2:$A$10,0),1),0),0)</f>
        <v>0</v>
      </c>
      <c r="Z26" s="10">
        <f>IFERROR(IF(AND(ISNUMBER(MATCH(Z$8,$L26:$W26,0)),Z$8&lt;=$K26),$D26*INDEX('Helper - Drop-downs'!$C$2:$C$10,MATCH($E26,'Helper - Drop-downs'!$A$2:$A$10,0),1),0),0)</f>
        <v>0</v>
      </c>
      <c r="AA26" s="10">
        <f>IFERROR(IF(AND(ISNUMBER(MATCH(AA$8,$L26:$W26,0)),AA$8&lt;=$K26),$D26*INDEX('Helper - Drop-downs'!$C$2:$C$10,MATCH($E26,'Helper - Drop-downs'!$A$2:$A$10,0),1),0),0)</f>
        <v>0</v>
      </c>
      <c r="AB26" s="10">
        <f>IFERROR(IF(AND(ISNUMBER(MATCH(AB$8,$L26:$W26,0)),AB$8&lt;=$K26),$D26*INDEX('Helper - Drop-downs'!$C$2:$C$10,MATCH($E26,'Helper - Drop-downs'!$A$2:$A$10,0),1),0),0)</f>
        <v>0</v>
      </c>
      <c r="AC26" s="10">
        <f>IFERROR(IF(AND(ISNUMBER(MATCH(AC$8,$L26:$W26,0)),AC$8&lt;=$K26),$D26*INDEX('Helper - Drop-downs'!$C$2:$C$10,MATCH($E26,'Helper - Drop-downs'!$A$2:$A$10,0),1),0),0)</f>
        <v>0</v>
      </c>
      <c r="AD26" s="10">
        <f>IFERROR(IF(AND(ISNUMBER(MATCH(AD$8,$L26:$W26,0)),AD$8&lt;=$K26),$D26*INDEX('Helper - Drop-downs'!$C$2:$C$10,MATCH($E26,'Helper - Drop-downs'!$A$2:$A$10,0),1),0),0)</f>
        <v>0</v>
      </c>
      <c r="AE26" s="10">
        <f>IFERROR(IF(AND(ISNUMBER(MATCH(AE$8,$L26:$W26,0)),AE$8&lt;=$K26),$D26*INDEX('Helper - Drop-downs'!$C$2:$C$10,MATCH($E26,'Helper - Drop-downs'!$A$2:$A$10,0),1),0),0)</f>
        <v>0</v>
      </c>
      <c r="AF26" s="10">
        <f>IFERROR(IF(AND(ISNUMBER(MATCH(AF$8,$L26:$W26,0)),AF$8&lt;=$K26),$D26*INDEX('Helper - Drop-downs'!$C$2:$C$10,MATCH($E26,'Helper - Drop-downs'!$A$2:$A$10,0),1),0),0)</f>
        <v>0</v>
      </c>
      <c r="AG26" s="10">
        <f>IFERROR(IF(AND(ISNUMBER(MATCH(AG$8,$L26:$W26,0)),AG$8&lt;=$K26),$D26*INDEX('Helper - Drop-downs'!$C$2:$C$10,MATCH($E26,'Helper - Drop-downs'!$A$2:$A$10,0),1),0),0)</f>
        <v>0</v>
      </c>
      <c r="AH26" s="10">
        <f>IFERROR(IF(AND(ISNUMBER(MATCH(AH$8,$L26:$W26,0)),AH$8&lt;=$K26),$D26*INDEX('Helper - Drop-downs'!$C$2:$C$10,MATCH($E26,'Helper - Drop-downs'!$A$2:$A$10,0),1),0),0)</f>
        <v>0</v>
      </c>
      <c r="AI26" s="10">
        <f>IFERROR(IF(AND(ISNUMBER(MATCH(AI$8,$L26:$W26,0)),AI$8&lt;=$K26),$D26*INDEX('Helper - Drop-downs'!$C$2:$C$10,MATCH($E26,'Helper - Drop-downs'!$A$2:$A$10,0),1),0),0)</f>
        <v>0</v>
      </c>
      <c r="AJ26" s="10">
        <f t="shared" si="9"/>
        <v>0</v>
      </c>
    </row>
    <row r="27" spans="1:36" x14ac:dyDescent="0.3">
      <c r="A27" t="s">
        <v>46</v>
      </c>
      <c r="B27" t="s">
        <v>82</v>
      </c>
      <c r="C27" s="13"/>
      <c r="D27" s="52">
        <v>0</v>
      </c>
      <c r="E27" s="8"/>
      <c r="F27" s="8"/>
      <c r="G27" s="8"/>
      <c r="I27" t="s">
        <v>77</v>
      </c>
      <c r="J27" s="4">
        <f>IFERROR(INDEX('Helper - Drop-downs'!$C$13:$C$24,MATCH($F27,'Helper - Drop-downs'!$A$13:$A$24,0),1),0)</f>
        <v>0</v>
      </c>
      <c r="K27" s="4">
        <f>IFERROR(J27+INDEX('Helper - Drop-downs'!$B$27:$B$38,MATCH($G27,'Helper - Drop-downs'!$A$27:$A$37,0),1),0)</f>
        <v>0</v>
      </c>
      <c r="L27" s="4">
        <f>IFERROR(J27,0)</f>
        <v>0</v>
      </c>
      <c r="M27" s="4">
        <f>IFERROR(L27+INDEX('Helper - Drop-downs'!$D$2:$D$10,MATCH($E27,'Helper - Drop-downs'!$A$2:$A$10,0),1),0)</f>
        <v>0</v>
      </c>
      <c r="N27" s="4">
        <f>IFERROR(M27+INDEX('Helper - Drop-downs'!$D$2:$D$10,MATCH($E27,'Helper - Drop-downs'!$A$2:$A$10,0),1),0)</f>
        <v>0</v>
      </c>
      <c r="O27" s="4">
        <f>IFERROR(N27+INDEX('Helper - Drop-downs'!$D$2:$D$10,MATCH($E27,'Helper - Drop-downs'!$A$2:$A$10,0),1),0)</f>
        <v>0</v>
      </c>
      <c r="P27" s="4">
        <f>IFERROR(O27+INDEX('Helper - Drop-downs'!$D$2:$D$10,MATCH($E27,'Helper - Drop-downs'!$A$2:$A$10,0),1),0)</f>
        <v>0</v>
      </c>
      <c r="Q27" s="4">
        <f>IFERROR(P27+INDEX('Helper - Drop-downs'!$D$2:$D$10,MATCH($E27,'Helper - Drop-downs'!$A$2:$A$10,0),1),0)</f>
        <v>0</v>
      </c>
      <c r="R27" s="4">
        <f>IFERROR(Q27+INDEX('Helper - Drop-downs'!$D$2:$D$10,MATCH($E27,'Helper - Drop-downs'!$A$2:$A$10,0),1),0)</f>
        <v>0</v>
      </c>
      <c r="S27" s="4">
        <f>IFERROR(R27+INDEX('Helper - Drop-downs'!$D$2:$D$10,MATCH($E27,'Helper - Drop-downs'!$A$2:$A$10,0),1),0)</f>
        <v>0</v>
      </c>
      <c r="T27" s="4">
        <f>IFERROR(S27+INDEX('Helper - Drop-downs'!$D$2:$D$10,MATCH($E27,'Helper - Drop-downs'!$A$2:$A$10,0),1),0)</f>
        <v>0</v>
      </c>
      <c r="U27" s="4">
        <f>IFERROR(T27+INDEX('Helper - Drop-downs'!$D$2:$D$10,MATCH($E27,'Helper - Drop-downs'!$A$2:$A$10,0),1),0)</f>
        <v>0</v>
      </c>
      <c r="V27" s="4">
        <f>IFERROR(U27+INDEX('Helper - Drop-downs'!$D$2:$D$10,MATCH($E27,'Helper - Drop-downs'!$A$2:$A$10,0),1),0)</f>
        <v>0</v>
      </c>
      <c r="W27" s="4">
        <f>IFERROR(V27+INDEX('Helper - Drop-downs'!$D$2:$D$10,MATCH($E27,'Helper - Drop-downs'!$A$2:$A$10,0),1),0)</f>
        <v>0</v>
      </c>
      <c r="X27" s="10">
        <f>IFERROR(IF(AND(ISNUMBER(MATCH(X$8,$L27:$W27,0)),X$8&lt;=$K27),$D27*INDEX('Helper - Drop-downs'!$C$2:$C$10,MATCH($E27,'Helper - Drop-downs'!$A$2:$A$10,0),1),0),0)</f>
        <v>0</v>
      </c>
      <c r="Y27" s="10">
        <f>IFERROR(IF(AND(ISNUMBER(MATCH(Y$8,$L27:$W27,0)),Y$8&lt;=$K27),$D27*INDEX('Helper - Drop-downs'!$C$2:$C$10,MATCH($E27,'Helper - Drop-downs'!$A$2:$A$10,0),1),0),0)</f>
        <v>0</v>
      </c>
      <c r="Z27" s="10">
        <f>IFERROR(IF(AND(ISNUMBER(MATCH(Z$8,$L27:$W27,0)),Z$8&lt;=$K27),$D27*INDEX('Helper - Drop-downs'!$C$2:$C$10,MATCH($E27,'Helper - Drop-downs'!$A$2:$A$10,0),1),0),0)</f>
        <v>0</v>
      </c>
      <c r="AA27" s="10">
        <f>IFERROR(IF(AND(ISNUMBER(MATCH(AA$8,$L27:$W27,0)),AA$8&lt;=$K27),$D27*INDEX('Helper - Drop-downs'!$C$2:$C$10,MATCH($E27,'Helper - Drop-downs'!$A$2:$A$10,0),1),0),0)</f>
        <v>0</v>
      </c>
      <c r="AB27" s="10">
        <f>IFERROR(IF(AND(ISNUMBER(MATCH(AB$8,$L27:$W27,0)),AB$8&lt;=$K27),$D27*INDEX('Helper - Drop-downs'!$C$2:$C$10,MATCH($E27,'Helper - Drop-downs'!$A$2:$A$10,0),1),0),0)</f>
        <v>0</v>
      </c>
      <c r="AC27" s="10">
        <f>IFERROR(IF(AND(ISNUMBER(MATCH(AC$8,$L27:$W27,0)),AC$8&lt;=$K27),$D27*INDEX('Helper - Drop-downs'!$C$2:$C$10,MATCH($E27,'Helper - Drop-downs'!$A$2:$A$10,0),1),0),0)</f>
        <v>0</v>
      </c>
      <c r="AD27" s="10">
        <f>IFERROR(IF(AND(ISNUMBER(MATCH(AD$8,$L27:$W27,0)),AD$8&lt;=$K27),$D27*INDEX('Helper - Drop-downs'!$C$2:$C$10,MATCH($E27,'Helper - Drop-downs'!$A$2:$A$10,0),1),0),0)</f>
        <v>0</v>
      </c>
      <c r="AE27" s="10">
        <f>IFERROR(IF(AND(ISNUMBER(MATCH(AE$8,$L27:$W27,0)),AE$8&lt;=$K27),$D27*INDEX('Helper - Drop-downs'!$C$2:$C$10,MATCH($E27,'Helper - Drop-downs'!$A$2:$A$10,0),1),0),0)</f>
        <v>0</v>
      </c>
      <c r="AF27" s="10">
        <f>IFERROR(IF(AND(ISNUMBER(MATCH(AF$8,$L27:$W27,0)),AF$8&lt;=$K27),$D27*INDEX('Helper - Drop-downs'!$C$2:$C$10,MATCH($E27,'Helper - Drop-downs'!$A$2:$A$10,0),1),0),0)</f>
        <v>0</v>
      </c>
      <c r="AG27" s="10">
        <f>IFERROR(IF(AND(ISNUMBER(MATCH(AG$8,$L27:$W27,0)),AG$8&lt;=$K27),$D27*INDEX('Helper - Drop-downs'!$C$2:$C$10,MATCH($E27,'Helper - Drop-downs'!$A$2:$A$10,0),1),0),0)</f>
        <v>0</v>
      </c>
      <c r="AH27" s="10">
        <f>IFERROR(IF(AND(ISNUMBER(MATCH(AH$8,$L27:$W27,0)),AH$8&lt;=$K27),$D27*INDEX('Helper - Drop-downs'!$C$2:$C$10,MATCH($E27,'Helper - Drop-downs'!$A$2:$A$10,0),1),0),0)</f>
        <v>0</v>
      </c>
      <c r="AI27" s="10">
        <f>IFERROR(IF(AND(ISNUMBER(MATCH(AI$8,$L27:$W27,0)),AI$8&lt;=$K27),$D27*INDEX('Helper - Drop-downs'!$C$2:$C$10,MATCH($E27,'Helper - Drop-downs'!$A$2:$A$10,0),1),0),0)</f>
        <v>0</v>
      </c>
      <c r="AJ27" s="10">
        <f t="shared" si="9"/>
        <v>0</v>
      </c>
    </row>
    <row r="28" spans="1:36" x14ac:dyDescent="0.3">
      <c r="A28" t="s">
        <v>35</v>
      </c>
      <c r="B28" t="s">
        <v>83</v>
      </c>
      <c r="C28" s="13"/>
      <c r="D28" s="52">
        <v>0</v>
      </c>
      <c r="E28" s="8"/>
      <c r="F28" s="8"/>
      <c r="G28" s="8"/>
      <c r="I28" t="s">
        <v>77</v>
      </c>
      <c r="J28" s="4">
        <f>IFERROR(INDEX('Helper - Drop-downs'!$C$13:$C$24,MATCH($F28,'Helper - Drop-downs'!$A$13:$A$24,0),1),0)</f>
        <v>0</v>
      </c>
      <c r="K28" s="4">
        <f>IFERROR(J28+INDEX('Helper - Drop-downs'!$B$27:$B$38,MATCH($G28,'Helper - Drop-downs'!$A$27:$A$37,0),1),0)</f>
        <v>0</v>
      </c>
      <c r="L28" s="4">
        <f t="shared" si="8"/>
        <v>0</v>
      </c>
      <c r="M28" s="4">
        <f>IFERROR(L28+INDEX('Helper - Drop-downs'!$D$2:$D$10,MATCH($E28,'Helper - Drop-downs'!$A$2:$A$10,0),1),0)</f>
        <v>0</v>
      </c>
      <c r="N28" s="4">
        <f>IFERROR(M28+INDEX('Helper - Drop-downs'!$D$2:$D$10,MATCH($E28,'Helper - Drop-downs'!$A$2:$A$10,0),1),0)</f>
        <v>0</v>
      </c>
      <c r="O28" s="4">
        <f>IFERROR(N28+INDEX('Helper - Drop-downs'!$D$2:$D$10,MATCH($E28,'Helper - Drop-downs'!$A$2:$A$10,0),1),0)</f>
        <v>0</v>
      </c>
      <c r="P28" s="4">
        <f>IFERROR(O28+INDEX('Helper - Drop-downs'!$D$2:$D$10,MATCH($E28,'Helper - Drop-downs'!$A$2:$A$10,0),1),0)</f>
        <v>0</v>
      </c>
      <c r="Q28" s="4">
        <f>IFERROR(P28+INDEX('Helper - Drop-downs'!$D$2:$D$10,MATCH($E28,'Helper - Drop-downs'!$A$2:$A$10,0),1),0)</f>
        <v>0</v>
      </c>
      <c r="R28" s="4">
        <f>IFERROR(Q28+INDEX('Helper - Drop-downs'!$D$2:$D$10,MATCH($E28,'Helper - Drop-downs'!$A$2:$A$10,0),1),0)</f>
        <v>0</v>
      </c>
      <c r="S28" s="4">
        <f>IFERROR(R28+INDEX('Helper - Drop-downs'!$D$2:$D$10,MATCH($E28,'Helper - Drop-downs'!$A$2:$A$10,0),1),0)</f>
        <v>0</v>
      </c>
      <c r="T28" s="4">
        <f>IFERROR(S28+INDEX('Helper - Drop-downs'!$D$2:$D$10,MATCH($E28,'Helper - Drop-downs'!$A$2:$A$10,0),1),0)</f>
        <v>0</v>
      </c>
      <c r="U28" s="4">
        <f>IFERROR(T28+INDEX('Helper - Drop-downs'!$D$2:$D$10,MATCH($E28,'Helper - Drop-downs'!$A$2:$A$10,0),1),0)</f>
        <v>0</v>
      </c>
      <c r="V28" s="4">
        <f>IFERROR(U28+INDEX('Helper - Drop-downs'!$D$2:$D$10,MATCH($E28,'Helper - Drop-downs'!$A$2:$A$10,0),1),0)</f>
        <v>0</v>
      </c>
      <c r="W28" s="4">
        <f>IFERROR(V28+INDEX('Helper - Drop-downs'!$D$2:$D$10,MATCH($E28,'Helper - Drop-downs'!$A$2:$A$10,0),1),0)</f>
        <v>0</v>
      </c>
      <c r="X28" s="10">
        <f>IFERROR(IF(AND(ISNUMBER(MATCH(X$8,$L28:$W28,0)),X$8&lt;=$K28),$D28*INDEX('Helper - Drop-downs'!$C$2:$C$10,MATCH($E28,'Helper - Drop-downs'!$A$2:$A$10,0),1),0),0)</f>
        <v>0</v>
      </c>
      <c r="Y28" s="10">
        <f>IFERROR(IF(AND(ISNUMBER(MATCH(Y$8,$L28:$W28,0)),Y$8&lt;=$K28),$D28*INDEX('Helper - Drop-downs'!$C$2:$C$10,MATCH($E28,'Helper - Drop-downs'!$A$2:$A$10,0),1),0),0)</f>
        <v>0</v>
      </c>
      <c r="Z28" s="10">
        <f>IFERROR(IF(AND(ISNUMBER(MATCH(Z$8,$L28:$W28,0)),Z$8&lt;=$K28),$D28*INDEX('Helper - Drop-downs'!$C$2:$C$10,MATCH($E28,'Helper - Drop-downs'!$A$2:$A$10,0),1),0),0)</f>
        <v>0</v>
      </c>
      <c r="AA28" s="10">
        <f>IFERROR(IF(AND(ISNUMBER(MATCH(AA$8,$L28:$W28,0)),AA$8&lt;=$K28),$D28*INDEX('Helper - Drop-downs'!$C$2:$C$10,MATCH($E28,'Helper - Drop-downs'!$A$2:$A$10,0),1),0),0)</f>
        <v>0</v>
      </c>
      <c r="AB28" s="10">
        <f>IFERROR(IF(AND(ISNUMBER(MATCH(AB$8,$L28:$W28,0)),AB$8&lt;=$K28),$D28*INDEX('Helper - Drop-downs'!$C$2:$C$10,MATCH($E28,'Helper - Drop-downs'!$A$2:$A$10,0),1),0),0)</f>
        <v>0</v>
      </c>
      <c r="AC28" s="10">
        <f>IFERROR(IF(AND(ISNUMBER(MATCH(AC$8,$L28:$W28,0)),AC$8&lt;=$K28),$D28*INDEX('Helper - Drop-downs'!$C$2:$C$10,MATCH($E28,'Helper - Drop-downs'!$A$2:$A$10,0),1),0),0)</f>
        <v>0</v>
      </c>
      <c r="AD28" s="10">
        <f>IFERROR(IF(AND(ISNUMBER(MATCH(AD$8,$L28:$W28,0)),AD$8&lt;=$K28),$D28*INDEX('Helper - Drop-downs'!$C$2:$C$10,MATCH($E28,'Helper - Drop-downs'!$A$2:$A$10,0),1),0),0)</f>
        <v>0</v>
      </c>
      <c r="AE28" s="10">
        <f>IFERROR(IF(AND(ISNUMBER(MATCH(AE$8,$L28:$W28,0)),AE$8&lt;=$K28),$D28*INDEX('Helper - Drop-downs'!$C$2:$C$10,MATCH($E28,'Helper - Drop-downs'!$A$2:$A$10,0),1),0),0)</f>
        <v>0</v>
      </c>
      <c r="AF28" s="10">
        <f>IFERROR(IF(AND(ISNUMBER(MATCH(AF$8,$L28:$W28,0)),AF$8&lt;=$K28),$D28*INDEX('Helper - Drop-downs'!$C$2:$C$10,MATCH($E28,'Helper - Drop-downs'!$A$2:$A$10,0),1),0),0)</f>
        <v>0</v>
      </c>
      <c r="AG28" s="10">
        <f>IFERROR(IF(AND(ISNUMBER(MATCH(AG$8,$L28:$W28,0)),AG$8&lt;=$K28),$D28*INDEX('Helper - Drop-downs'!$C$2:$C$10,MATCH($E28,'Helper - Drop-downs'!$A$2:$A$10,0),1),0),0)</f>
        <v>0</v>
      </c>
      <c r="AH28" s="10">
        <f>IFERROR(IF(AND(ISNUMBER(MATCH(AH$8,$L28:$W28,0)),AH$8&lt;=$K28),$D28*INDEX('Helper - Drop-downs'!$C$2:$C$10,MATCH($E28,'Helper - Drop-downs'!$A$2:$A$10,0),1),0),0)</f>
        <v>0</v>
      </c>
      <c r="AI28" s="10">
        <f>IFERROR(IF(AND(ISNUMBER(MATCH(AI$8,$L28:$W28,0)),AI$8&lt;=$K28),$D28*INDEX('Helper - Drop-downs'!$C$2:$C$10,MATCH($E28,'Helper - Drop-downs'!$A$2:$A$10,0),1),0),0)</f>
        <v>0</v>
      </c>
      <c r="AJ28" s="10">
        <f t="shared" si="9"/>
        <v>0</v>
      </c>
    </row>
    <row r="29" spans="1:36" x14ac:dyDescent="0.3">
      <c r="A29" t="s">
        <v>35</v>
      </c>
      <c r="B29" t="s">
        <v>84</v>
      </c>
      <c r="C29" s="13"/>
      <c r="D29" s="52">
        <v>0</v>
      </c>
      <c r="E29" s="8"/>
      <c r="F29" s="8"/>
      <c r="G29" s="8"/>
      <c r="I29" t="s">
        <v>77</v>
      </c>
      <c r="J29" s="4">
        <f>IFERROR(INDEX('Helper - Drop-downs'!$C$13:$C$24,MATCH($F29,'Helper - Drop-downs'!$A$13:$A$24,0),1),0)</f>
        <v>0</v>
      </c>
      <c r="K29" s="4">
        <f>IFERROR(J29+INDEX('Helper - Drop-downs'!$B$27:$B$38,MATCH($G29,'Helper - Drop-downs'!$A$27:$A$37,0),1),0)</f>
        <v>0</v>
      </c>
      <c r="L29" s="4">
        <f t="shared" si="8"/>
        <v>0</v>
      </c>
      <c r="M29" s="4">
        <f>IFERROR(L29+INDEX('Helper - Drop-downs'!$D$2:$D$10,MATCH($E29,'Helper - Drop-downs'!$A$2:$A$10,0),1),0)</f>
        <v>0</v>
      </c>
      <c r="N29" s="4">
        <f>IFERROR(M29+INDEX('Helper - Drop-downs'!$D$2:$D$10,MATCH($E29,'Helper - Drop-downs'!$A$2:$A$10,0),1),0)</f>
        <v>0</v>
      </c>
      <c r="O29" s="4">
        <f>IFERROR(N29+INDEX('Helper - Drop-downs'!$D$2:$D$10,MATCH($E29,'Helper - Drop-downs'!$A$2:$A$10,0),1),0)</f>
        <v>0</v>
      </c>
      <c r="P29" s="4">
        <f>IFERROR(O29+INDEX('Helper - Drop-downs'!$D$2:$D$10,MATCH($E29,'Helper - Drop-downs'!$A$2:$A$10,0),1),0)</f>
        <v>0</v>
      </c>
      <c r="Q29" s="4">
        <f>IFERROR(P29+INDEX('Helper - Drop-downs'!$D$2:$D$10,MATCH($E29,'Helper - Drop-downs'!$A$2:$A$10,0),1),0)</f>
        <v>0</v>
      </c>
      <c r="R29" s="4">
        <f>IFERROR(Q29+INDEX('Helper - Drop-downs'!$D$2:$D$10,MATCH($E29,'Helper - Drop-downs'!$A$2:$A$10,0),1),0)</f>
        <v>0</v>
      </c>
      <c r="S29" s="4">
        <f>IFERROR(R29+INDEX('Helper - Drop-downs'!$D$2:$D$10,MATCH($E29,'Helper - Drop-downs'!$A$2:$A$10,0),1),0)</f>
        <v>0</v>
      </c>
      <c r="T29" s="4">
        <f>IFERROR(S29+INDEX('Helper - Drop-downs'!$D$2:$D$10,MATCH($E29,'Helper - Drop-downs'!$A$2:$A$10,0),1),0)</f>
        <v>0</v>
      </c>
      <c r="U29" s="4">
        <f>IFERROR(T29+INDEX('Helper - Drop-downs'!$D$2:$D$10,MATCH($E29,'Helper - Drop-downs'!$A$2:$A$10,0),1),0)</f>
        <v>0</v>
      </c>
      <c r="V29" s="4">
        <f>IFERROR(U29+INDEX('Helper - Drop-downs'!$D$2:$D$10,MATCH($E29,'Helper - Drop-downs'!$A$2:$A$10,0),1),0)</f>
        <v>0</v>
      </c>
      <c r="W29" s="4">
        <f>IFERROR(V29+INDEX('Helper - Drop-downs'!$D$2:$D$10,MATCH($E29,'Helper - Drop-downs'!$A$2:$A$10,0),1),0)</f>
        <v>0</v>
      </c>
      <c r="X29" s="10">
        <f>IFERROR(IF(AND(ISNUMBER(MATCH(X$8,$L29:$W29,0)),X$8&lt;=$K29),$D29*INDEX('Helper - Drop-downs'!$C$2:$C$10,MATCH($E29,'Helper - Drop-downs'!$A$2:$A$10,0),1),0),0)</f>
        <v>0</v>
      </c>
      <c r="Y29" s="10">
        <f>IFERROR(IF(AND(ISNUMBER(MATCH(Y$8,$L29:$W29,0)),Y$8&lt;=$K29),$D29*INDEX('Helper - Drop-downs'!$C$2:$C$10,MATCH($E29,'Helper - Drop-downs'!$A$2:$A$10,0),1),0),0)</f>
        <v>0</v>
      </c>
      <c r="Z29" s="10">
        <f>IFERROR(IF(AND(ISNUMBER(MATCH(Z$8,$L29:$W29,0)),Z$8&lt;=$K29),$D29*INDEX('Helper - Drop-downs'!$C$2:$C$10,MATCH($E29,'Helper - Drop-downs'!$A$2:$A$10,0),1),0),0)</f>
        <v>0</v>
      </c>
      <c r="AA29" s="10">
        <f>IFERROR(IF(AND(ISNUMBER(MATCH(AA$8,$L29:$W29,0)),AA$8&lt;=$K29),$D29*INDEX('Helper - Drop-downs'!$C$2:$C$10,MATCH($E29,'Helper - Drop-downs'!$A$2:$A$10,0),1),0),0)</f>
        <v>0</v>
      </c>
      <c r="AB29" s="10">
        <f>IFERROR(IF(AND(ISNUMBER(MATCH(AB$8,$L29:$W29,0)),AB$8&lt;=$K29),$D29*INDEX('Helper - Drop-downs'!$C$2:$C$10,MATCH($E29,'Helper - Drop-downs'!$A$2:$A$10,0),1),0),0)</f>
        <v>0</v>
      </c>
      <c r="AC29" s="10">
        <f>IFERROR(IF(AND(ISNUMBER(MATCH(AC$8,$L29:$W29,0)),AC$8&lt;=$K29),$D29*INDEX('Helper - Drop-downs'!$C$2:$C$10,MATCH($E29,'Helper - Drop-downs'!$A$2:$A$10,0),1),0),0)</f>
        <v>0</v>
      </c>
      <c r="AD29" s="10">
        <f>IFERROR(IF(AND(ISNUMBER(MATCH(AD$8,$L29:$W29,0)),AD$8&lt;=$K29),$D29*INDEX('Helper - Drop-downs'!$C$2:$C$10,MATCH($E29,'Helper - Drop-downs'!$A$2:$A$10,0),1),0),0)</f>
        <v>0</v>
      </c>
      <c r="AE29" s="10">
        <f>IFERROR(IF(AND(ISNUMBER(MATCH(AE$8,$L29:$W29,0)),AE$8&lt;=$K29),$D29*INDEX('Helper - Drop-downs'!$C$2:$C$10,MATCH($E29,'Helper - Drop-downs'!$A$2:$A$10,0),1),0),0)</f>
        <v>0</v>
      </c>
      <c r="AF29" s="10">
        <f>IFERROR(IF(AND(ISNUMBER(MATCH(AF$8,$L29:$W29,0)),AF$8&lt;=$K29),$D29*INDEX('Helper - Drop-downs'!$C$2:$C$10,MATCH($E29,'Helper - Drop-downs'!$A$2:$A$10,0),1),0),0)</f>
        <v>0</v>
      </c>
      <c r="AG29" s="10">
        <f>IFERROR(IF(AND(ISNUMBER(MATCH(AG$8,$L29:$W29,0)),AG$8&lt;=$K29),$D29*INDEX('Helper - Drop-downs'!$C$2:$C$10,MATCH($E29,'Helper - Drop-downs'!$A$2:$A$10,0),1),0),0)</f>
        <v>0</v>
      </c>
      <c r="AH29" s="10">
        <f>IFERROR(IF(AND(ISNUMBER(MATCH(AH$8,$L29:$W29,0)),AH$8&lt;=$K29),$D29*INDEX('Helper - Drop-downs'!$C$2:$C$10,MATCH($E29,'Helper - Drop-downs'!$A$2:$A$10,0),1),0),0)</f>
        <v>0</v>
      </c>
      <c r="AI29" s="10">
        <f>IFERROR(IF(AND(ISNUMBER(MATCH(AI$8,$L29:$W29,0)),AI$8&lt;=$K29),$D29*INDEX('Helper - Drop-downs'!$C$2:$C$10,MATCH($E29,'Helper - Drop-downs'!$A$2:$A$10,0),1),0),0)</f>
        <v>0</v>
      </c>
      <c r="AJ29" s="10">
        <f t="shared" si="9"/>
        <v>0</v>
      </c>
    </row>
    <row r="30" spans="1:36" x14ac:dyDescent="0.3">
      <c r="A30" t="s">
        <v>35</v>
      </c>
      <c r="B30" t="s">
        <v>85</v>
      </c>
      <c r="C30" s="13"/>
      <c r="D30" s="52">
        <v>0</v>
      </c>
      <c r="E30" s="8"/>
      <c r="F30" s="8"/>
      <c r="G30" s="8"/>
      <c r="I30" t="s">
        <v>77</v>
      </c>
      <c r="J30" s="4">
        <f>IFERROR(INDEX('Helper - Drop-downs'!$C$13:$C$24,MATCH($F30,'Helper - Drop-downs'!$A$13:$A$24,0),1),0)</f>
        <v>0</v>
      </c>
      <c r="K30" s="4">
        <f>IFERROR(J30+INDEX('Helper - Drop-downs'!$B$27:$B$38,MATCH($G30,'Helper - Drop-downs'!$A$27:$A$37,0),1),0)</f>
        <v>0</v>
      </c>
      <c r="L30" s="4">
        <f t="shared" si="8"/>
        <v>0</v>
      </c>
      <c r="M30" s="4">
        <f>IFERROR(L30+INDEX('Helper - Drop-downs'!$D$2:$D$10,MATCH($E30,'Helper - Drop-downs'!$A$2:$A$10,0),1),0)</f>
        <v>0</v>
      </c>
      <c r="N30" s="4">
        <f>IFERROR(M30+INDEX('Helper - Drop-downs'!$D$2:$D$10,MATCH($E30,'Helper - Drop-downs'!$A$2:$A$10,0),1),0)</f>
        <v>0</v>
      </c>
      <c r="O30" s="4">
        <f>IFERROR(N30+INDEX('Helper - Drop-downs'!$D$2:$D$10,MATCH($E30,'Helper - Drop-downs'!$A$2:$A$10,0),1),0)</f>
        <v>0</v>
      </c>
      <c r="P30" s="4">
        <f>IFERROR(O30+INDEX('Helper - Drop-downs'!$D$2:$D$10,MATCH($E30,'Helper - Drop-downs'!$A$2:$A$10,0),1),0)</f>
        <v>0</v>
      </c>
      <c r="Q30" s="4">
        <f>IFERROR(P30+INDEX('Helper - Drop-downs'!$D$2:$D$10,MATCH($E30,'Helper - Drop-downs'!$A$2:$A$10,0),1),0)</f>
        <v>0</v>
      </c>
      <c r="R30" s="4">
        <f>IFERROR(Q30+INDEX('Helper - Drop-downs'!$D$2:$D$10,MATCH($E30,'Helper - Drop-downs'!$A$2:$A$10,0),1),0)</f>
        <v>0</v>
      </c>
      <c r="S30" s="4">
        <f>IFERROR(R30+INDEX('Helper - Drop-downs'!$D$2:$D$10,MATCH($E30,'Helper - Drop-downs'!$A$2:$A$10,0),1),0)</f>
        <v>0</v>
      </c>
      <c r="T30" s="4">
        <f>IFERROR(S30+INDEX('Helper - Drop-downs'!$D$2:$D$10,MATCH($E30,'Helper - Drop-downs'!$A$2:$A$10,0),1),0)</f>
        <v>0</v>
      </c>
      <c r="U30" s="4">
        <f>IFERROR(T30+INDEX('Helper - Drop-downs'!$D$2:$D$10,MATCH($E30,'Helper - Drop-downs'!$A$2:$A$10,0),1),0)</f>
        <v>0</v>
      </c>
      <c r="V30" s="4">
        <f>IFERROR(U30+INDEX('Helper - Drop-downs'!$D$2:$D$10,MATCH($E30,'Helper - Drop-downs'!$A$2:$A$10,0),1),0)</f>
        <v>0</v>
      </c>
      <c r="W30" s="4">
        <f>IFERROR(V30+INDEX('Helper - Drop-downs'!$D$2:$D$10,MATCH($E30,'Helper - Drop-downs'!$A$2:$A$10,0),1),0)</f>
        <v>0</v>
      </c>
      <c r="X30" s="10">
        <f>IFERROR(IF(AND(ISNUMBER(MATCH(X$8,$L30:$W30,0)),X$8&lt;=$K30),$D30*INDEX('Helper - Drop-downs'!$C$2:$C$10,MATCH($E30,'Helper - Drop-downs'!$A$2:$A$10,0),1),0),0)</f>
        <v>0</v>
      </c>
      <c r="Y30" s="10">
        <f>IFERROR(IF(AND(ISNUMBER(MATCH(Y$8,$L30:$W30,0)),Y$8&lt;=$K30),$D30*INDEX('Helper - Drop-downs'!$C$2:$C$10,MATCH($E30,'Helper - Drop-downs'!$A$2:$A$10,0),1),0),0)</f>
        <v>0</v>
      </c>
      <c r="Z30" s="10">
        <f>IFERROR(IF(AND(ISNUMBER(MATCH(Z$8,$L30:$W30,0)),Z$8&lt;=$K30),$D30*INDEX('Helper - Drop-downs'!$C$2:$C$10,MATCH($E30,'Helper - Drop-downs'!$A$2:$A$10,0),1),0),0)</f>
        <v>0</v>
      </c>
      <c r="AA30" s="10">
        <f>IFERROR(IF(AND(ISNUMBER(MATCH(AA$8,$L30:$W30,0)),AA$8&lt;=$K30),$D30*INDEX('Helper - Drop-downs'!$C$2:$C$10,MATCH($E30,'Helper - Drop-downs'!$A$2:$A$10,0),1),0),0)</f>
        <v>0</v>
      </c>
      <c r="AB30" s="10">
        <f>IFERROR(IF(AND(ISNUMBER(MATCH(AB$8,$L30:$W30,0)),AB$8&lt;=$K30),$D30*INDEX('Helper - Drop-downs'!$C$2:$C$10,MATCH($E30,'Helper - Drop-downs'!$A$2:$A$10,0),1),0),0)</f>
        <v>0</v>
      </c>
      <c r="AC30" s="10">
        <f>IFERROR(IF(AND(ISNUMBER(MATCH(AC$8,$L30:$W30,0)),AC$8&lt;=$K30),$D30*INDEX('Helper - Drop-downs'!$C$2:$C$10,MATCH($E30,'Helper - Drop-downs'!$A$2:$A$10,0),1),0),0)</f>
        <v>0</v>
      </c>
      <c r="AD30" s="10">
        <f>IFERROR(IF(AND(ISNUMBER(MATCH(AD$8,$L30:$W30,0)),AD$8&lt;=$K30),$D30*INDEX('Helper - Drop-downs'!$C$2:$C$10,MATCH($E30,'Helper - Drop-downs'!$A$2:$A$10,0),1),0),0)</f>
        <v>0</v>
      </c>
      <c r="AE30" s="10">
        <f>IFERROR(IF(AND(ISNUMBER(MATCH(AE$8,$L30:$W30,0)),AE$8&lt;=$K30),$D30*INDEX('Helper - Drop-downs'!$C$2:$C$10,MATCH($E30,'Helper - Drop-downs'!$A$2:$A$10,0),1),0),0)</f>
        <v>0</v>
      </c>
      <c r="AF30" s="10">
        <f>IFERROR(IF(AND(ISNUMBER(MATCH(AF$8,$L30:$W30,0)),AF$8&lt;=$K30),$D30*INDEX('Helper - Drop-downs'!$C$2:$C$10,MATCH($E30,'Helper - Drop-downs'!$A$2:$A$10,0),1),0),0)</f>
        <v>0</v>
      </c>
      <c r="AG30" s="10">
        <f>IFERROR(IF(AND(ISNUMBER(MATCH(AG$8,$L30:$W30,0)),AG$8&lt;=$K30),$D30*INDEX('Helper - Drop-downs'!$C$2:$C$10,MATCH($E30,'Helper - Drop-downs'!$A$2:$A$10,0),1),0),0)</f>
        <v>0</v>
      </c>
      <c r="AH30" s="10">
        <f>IFERROR(IF(AND(ISNUMBER(MATCH(AH$8,$L30:$W30,0)),AH$8&lt;=$K30),$D30*INDEX('Helper - Drop-downs'!$C$2:$C$10,MATCH($E30,'Helper - Drop-downs'!$A$2:$A$10,0),1),0),0)</f>
        <v>0</v>
      </c>
      <c r="AI30" s="10">
        <f>IFERROR(IF(AND(ISNUMBER(MATCH(AI$8,$L30:$W30,0)),AI$8&lt;=$K30),$D30*INDEX('Helper - Drop-downs'!$C$2:$C$10,MATCH($E30,'Helper - Drop-downs'!$A$2:$A$10,0),1),0),0)</f>
        <v>0</v>
      </c>
      <c r="AJ30" s="10">
        <f t="shared" si="9"/>
        <v>0</v>
      </c>
    </row>
    <row r="31" spans="1:36" x14ac:dyDescent="0.3">
      <c r="A31" t="s">
        <v>30</v>
      </c>
      <c r="B31" t="s">
        <v>86</v>
      </c>
      <c r="C31" s="13"/>
      <c r="D31" s="52">
        <v>0</v>
      </c>
      <c r="E31" s="8"/>
      <c r="F31" s="8"/>
      <c r="G31" s="8"/>
      <c r="I31" t="s">
        <v>77</v>
      </c>
      <c r="J31" s="4">
        <f>IFERROR(INDEX('Helper - Drop-downs'!$C$13:$C$24,MATCH($F31,'Helper - Drop-downs'!$A$13:$A$24,0),1),0)</f>
        <v>0</v>
      </c>
      <c r="K31" s="4">
        <f>IFERROR(J31+INDEX('Helper - Drop-downs'!$B$27:$B$38,MATCH($G31,'Helper - Drop-downs'!$A$27:$A$37,0),1),0)</f>
        <v>0</v>
      </c>
      <c r="L31" s="4">
        <f t="shared" si="8"/>
        <v>0</v>
      </c>
      <c r="M31" s="4">
        <f>IFERROR(L31+INDEX('Helper - Drop-downs'!$D$2:$D$10,MATCH($E31,'Helper - Drop-downs'!$A$2:$A$10,0),1),0)</f>
        <v>0</v>
      </c>
      <c r="N31" s="4">
        <f>IFERROR(M31+INDEX('Helper - Drop-downs'!$D$2:$D$10,MATCH($E31,'Helper - Drop-downs'!$A$2:$A$10,0),1),0)</f>
        <v>0</v>
      </c>
      <c r="O31" s="4">
        <f>IFERROR(N31+INDEX('Helper - Drop-downs'!$D$2:$D$10,MATCH($E31,'Helper - Drop-downs'!$A$2:$A$10,0),1),0)</f>
        <v>0</v>
      </c>
      <c r="P31" s="4">
        <f>IFERROR(O31+INDEX('Helper - Drop-downs'!$D$2:$D$10,MATCH($E31,'Helper - Drop-downs'!$A$2:$A$10,0),1),0)</f>
        <v>0</v>
      </c>
      <c r="Q31" s="4">
        <f>IFERROR(P31+INDEX('Helper - Drop-downs'!$D$2:$D$10,MATCH($E31,'Helper - Drop-downs'!$A$2:$A$10,0),1),0)</f>
        <v>0</v>
      </c>
      <c r="R31" s="4">
        <f>IFERROR(Q31+INDEX('Helper - Drop-downs'!$D$2:$D$10,MATCH($E31,'Helper - Drop-downs'!$A$2:$A$10,0),1),0)</f>
        <v>0</v>
      </c>
      <c r="S31" s="4">
        <f>IFERROR(R31+INDEX('Helper - Drop-downs'!$D$2:$D$10,MATCH($E31,'Helper - Drop-downs'!$A$2:$A$10,0),1),0)</f>
        <v>0</v>
      </c>
      <c r="T31" s="4">
        <f>IFERROR(S31+INDEX('Helper - Drop-downs'!$D$2:$D$10,MATCH($E31,'Helper - Drop-downs'!$A$2:$A$10,0),1),0)</f>
        <v>0</v>
      </c>
      <c r="U31" s="4">
        <f>IFERROR(T31+INDEX('Helper - Drop-downs'!$D$2:$D$10,MATCH($E31,'Helper - Drop-downs'!$A$2:$A$10,0),1),0)</f>
        <v>0</v>
      </c>
      <c r="V31" s="4">
        <f>IFERROR(U31+INDEX('Helper - Drop-downs'!$D$2:$D$10,MATCH($E31,'Helper - Drop-downs'!$A$2:$A$10,0),1),0)</f>
        <v>0</v>
      </c>
      <c r="W31" s="4">
        <f>IFERROR(V31+INDEX('Helper - Drop-downs'!$D$2:$D$10,MATCH($E31,'Helper - Drop-downs'!$A$2:$A$10,0),1),0)</f>
        <v>0</v>
      </c>
      <c r="X31" s="10">
        <f>IFERROR(IF(AND(ISNUMBER(MATCH(X$8,$L31:$W31,0)),X$8&lt;=$K31),$D31*INDEX('Helper - Drop-downs'!$C$2:$C$10,MATCH($E31,'Helper - Drop-downs'!$A$2:$A$10,0),1),0),0)</f>
        <v>0</v>
      </c>
      <c r="Y31" s="10">
        <f>IFERROR(IF(AND(ISNUMBER(MATCH(Y$8,$L31:$W31,0)),Y$8&lt;=$K31),$D31*INDEX('Helper - Drop-downs'!$C$2:$C$10,MATCH($E31,'Helper - Drop-downs'!$A$2:$A$10,0),1),0),0)</f>
        <v>0</v>
      </c>
      <c r="Z31" s="10">
        <f>IFERROR(IF(AND(ISNUMBER(MATCH(Z$8,$L31:$W31,0)),Z$8&lt;=$K31),$D31*INDEX('Helper - Drop-downs'!$C$2:$C$10,MATCH($E31,'Helper - Drop-downs'!$A$2:$A$10,0),1),0),0)</f>
        <v>0</v>
      </c>
      <c r="AA31" s="10">
        <f>IFERROR(IF(AND(ISNUMBER(MATCH(AA$8,$L31:$W31,0)),AA$8&lt;=$K31),$D31*INDEX('Helper - Drop-downs'!$C$2:$C$10,MATCH($E31,'Helper - Drop-downs'!$A$2:$A$10,0),1),0),0)</f>
        <v>0</v>
      </c>
      <c r="AB31" s="10">
        <f>IFERROR(IF(AND(ISNUMBER(MATCH(AB$8,$L31:$W31,0)),AB$8&lt;=$K31),$D31*INDEX('Helper - Drop-downs'!$C$2:$C$10,MATCH($E31,'Helper - Drop-downs'!$A$2:$A$10,0),1),0),0)</f>
        <v>0</v>
      </c>
      <c r="AC31" s="10">
        <f>IFERROR(IF(AND(ISNUMBER(MATCH(AC$8,$L31:$W31,0)),AC$8&lt;=$K31),$D31*INDEX('Helper - Drop-downs'!$C$2:$C$10,MATCH($E31,'Helper - Drop-downs'!$A$2:$A$10,0),1),0),0)</f>
        <v>0</v>
      </c>
      <c r="AD31" s="10">
        <f>IFERROR(IF(AND(ISNUMBER(MATCH(AD$8,$L31:$W31,0)),AD$8&lt;=$K31),$D31*INDEX('Helper - Drop-downs'!$C$2:$C$10,MATCH($E31,'Helper - Drop-downs'!$A$2:$A$10,0),1),0),0)</f>
        <v>0</v>
      </c>
      <c r="AE31" s="10">
        <f>IFERROR(IF(AND(ISNUMBER(MATCH(AE$8,$L31:$W31,0)),AE$8&lt;=$K31),$D31*INDEX('Helper - Drop-downs'!$C$2:$C$10,MATCH($E31,'Helper - Drop-downs'!$A$2:$A$10,0),1),0),0)</f>
        <v>0</v>
      </c>
      <c r="AF31" s="10">
        <f>IFERROR(IF(AND(ISNUMBER(MATCH(AF$8,$L31:$W31,0)),AF$8&lt;=$K31),$D31*INDEX('Helper - Drop-downs'!$C$2:$C$10,MATCH($E31,'Helper - Drop-downs'!$A$2:$A$10,0),1),0),0)</f>
        <v>0</v>
      </c>
      <c r="AG31" s="10">
        <f>IFERROR(IF(AND(ISNUMBER(MATCH(AG$8,$L31:$W31,0)),AG$8&lt;=$K31),$D31*INDEX('Helper - Drop-downs'!$C$2:$C$10,MATCH($E31,'Helper - Drop-downs'!$A$2:$A$10,0),1),0),0)</f>
        <v>0</v>
      </c>
      <c r="AH31" s="10">
        <f>IFERROR(IF(AND(ISNUMBER(MATCH(AH$8,$L31:$W31,0)),AH$8&lt;=$K31),$D31*INDEX('Helper - Drop-downs'!$C$2:$C$10,MATCH($E31,'Helper - Drop-downs'!$A$2:$A$10,0),1),0),0)</f>
        <v>0</v>
      </c>
      <c r="AI31" s="10">
        <f>IFERROR(IF(AND(ISNUMBER(MATCH(AI$8,$L31:$W31,0)),AI$8&lt;=$K31),$D31*INDEX('Helper - Drop-downs'!$C$2:$C$10,MATCH($E31,'Helper - Drop-downs'!$A$2:$A$10,0),1),0),0)</f>
        <v>0</v>
      </c>
      <c r="AJ31" s="10">
        <f t="shared" si="9"/>
        <v>0</v>
      </c>
    </row>
    <row r="32" spans="1:36" x14ac:dyDescent="0.3">
      <c r="A32" t="s">
        <v>30</v>
      </c>
      <c r="B32" t="s">
        <v>87</v>
      </c>
      <c r="C32" s="13"/>
      <c r="D32" s="52">
        <v>0</v>
      </c>
      <c r="E32" s="8"/>
      <c r="F32" s="8"/>
      <c r="G32" s="8"/>
      <c r="I32" t="s">
        <v>77</v>
      </c>
      <c r="J32" s="4">
        <f>IFERROR(INDEX('Helper - Drop-downs'!$C$13:$C$24,MATCH($F32,'Helper - Drop-downs'!$A$13:$A$24,0),1),0)</f>
        <v>0</v>
      </c>
      <c r="K32" s="4">
        <f>IFERROR(J32+INDEX('Helper - Drop-downs'!$B$27:$B$38,MATCH($G32,'Helper - Drop-downs'!$A$27:$A$37,0),1),0)</f>
        <v>0</v>
      </c>
      <c r="L32" s="4">
        <f t="shared" si="8"/>
        <v>0</v>
      </c>
      <c r="M32" s="4">
        <f>IFERROR(L32+INDEX('Helper - Drop-downs'!$D$2:$D$10,MATCH($E32,'Helper - Drop-downs'!$A$2:$A$10,0),1),0)</f>
        <v>0</v>
      </c>
      <c r="N32" s="4">
        <f>IFERROR(M32+INDEX('Helper - Drop-downs'!$D$2:$D$10,MATCH($E32,'Helper - Drop-downs'!$A$2:$A$10,0),1),0)</f>
        <v>0</v>
      </c>
      <c r="O32" s="4">
        <f>IFERROR(N32+INDEX('Helper - Drop-downs'!$D$2:$D$10,MATCH($E32,'Helper - Drop-downs'!$A$2:$A$10,0),1),0)</f>
        <v>0</v>
      </c>
      <c r="P32" s="4">
        <f>IFERROR(O32+INDEX('Helper - Drop-downs'!$D$2:$D$10,MATCH($E32,'Helper - Drop-downs'!$A$2:$A$10,0),1),0)</f>
        <v>0</v>
      </c>
      <c r="Q32" s="4">
        <f>IFERROR(P32+INDEX('Helper - Drop-downs'!$D$2:$D$10,MATCH($E32,'Helper - Drop-downs'!$A$2:$A$10,0),1),0)</f>
        <v>0</v>
      </c>
      <c r="R32" s="4">
        <f>IFERROR(Q32+INDEX('Helper - Drop-downs'!$D$2:$D$10,MATCH($E32,'Helper - Drop-downs'!$A$2:$A$10,0),1),0)</f>
        <v>0</v>
      </c>
      <c r="S32" s="4">
        <f>IFERROR(R32+INDEX('Helper - Drop-downs'!$D$2:$D$10,MATCH($E32,'Helper - Drop-downs'!$A$2:$A$10,0),1),0)</f>
        <v>0</v>
      </c>
      <c r="T32" s="4">
        <f>IFERROR(S32+INDEX('Helper - Drop-downs'!$D$2:$D$10,MATCH($E32,'Helper - Drop-downs'!$A$2:$A$10,0),1),0)</f>
        <v>0</v>
      </c>
      <c r="U32" s="4">
        <f>IFERROR(T32+INDEX('Helper - Drop-downs'!$D$2:$D$10,MATCH($E32,'Helper - Drop-downs'!$A$2:$A$10,0),1),0)</f>
        <v>0</v>
      </c>
      <c r="V32" s="4">
        <f>IFERROR(U32+INDEX('Helper - Drop-downs'!$D$2:$D$10,MATCH($E32,'Helper - Drop-downs'!$A$2:$A$10,0),1),0)</f>
        <v>0</v>
      </c>
      <c r="W32" s="4">
        <f>IFERROR(V32+INDEX('Helper - Drop-downs'!$D$2:$D$10,MATCH($E32,'Helper - Drop-downs'!$A$2:$A$10,0),1),0)</f>
        <v>0</v>
      </c>
      <c r="X32" s="10">
        <f>IFERROR(IF(AND(ISNUMBER(MATCH(X$8,$L32:$W32,0)),X$8&lt;=$K32),$D32*INDEX('Helper - Drop-downs'!$C$2:$C$10,MATCH($E32,'Helper - Drop-downs'!$A$2:$A$10,0),1),0),0)</f>
        <v>0</v>
      </c>
      <c r="Y32" s="10">
        <f>IFERROR(IF(AND(ISNUMBER(MATCH(Y$8,$L32:$W32,0)),Y$8&lt;=$K32),$D32*INDEX('Helper - Drop-downs'!$C$2:$C$10,MATCH($E32,'Helper - Drop-downs'!$A$2:$A$10,0),1),0),0)</f>
        <v>0</v>
      </c>
      <c r="Z32" s="10">
        <f>IFERROR(IF(AND(ISNUMBER(MATCH(Z$8,$L32:$W32,0)),Z$8&lt;=$K32),$D32*INDEX('Helper - Drop-downs'!$C$2:$C$10,MATCH($E32,'Helper - Drop-downs'!$A$2:$A$10,0),1),0),0)</f>
        <v>0</v>
      </c>
      <c r="AA32" s="10">
        <f>IFERROR(IF(AND(ISNUMBER(MATCH(AA$8,$L32:$W32,0)),AA$8&lt;=$K32),$D32*INDEX('Helper - Drop-downs'!$C$2:$C$10,MATCH($E32,'Helper - Drop-downs'!$A$2:$A$10,0),1),0),0)</f>
        <v>0</v>
      </c>
      <c r="AB32" s="10">
        <f>IFERROR(IF(AND(ISNUMBER(MATCH(AB$8,$L32:$W32,0)),AB$8&lt;=$K32),$D32*INDEX('Helper - Drop-downs'!$C$2:$C$10,MATCH($E32,'Helper - Drop-downs'!$A$2:$A$10,0),1),0),0)</f>
        <v>0</v>
      </c>
      <c r="AC32" s="10">
        <f>IFERROR(IF(AND(ISNUMBER(MATCH(AC$8,$L32:$W32,0)),AC$8&lt;=$K32),$D32*INDEX('Helper - Drop-downs'!$C$2:$C$10,MATCH($E32,'Helper - Drop-downs'!$A$2:$A$10,0),1),0),0)</f>
        <v>0</v>
      </c>
      <c r="AD32" s="10">
        <f>IFERROR(IF(AND(ISNUMBER(MATCH(AD$8,$L32:$W32,0)),AD$8&lt;=$K32),$D32*INDEX('Helper - Drop-downs'!$C$2:$C$10,MATCH($E32,'Helper - Drop-downs'!$A$2:$A$10,0),1),0),0)</f>
        <v>0</v>
      </c>
      <c r="AE32" s="10">
        <f>IFERROR(IF(AND(ISNUMBER(MATCH(AE$8,$L32:$W32,0)),AE$8&lt;=$K32),$D32*INDEX('Helper - Drop-downs'!$C$2:$C$10,MATCH($E32,'Helper - Drop-downs'!$A$2:$A$10,0),1),0),0)</f>
        <v>0</v>
      </c>
      <c r="AF32" s="10">
        <f>IFERROR(IF(AND(ISNUMBER(MATCH(AF$8,$L32:$W32,0)),AF$8&lt;=$K32),$D32*INDEX('Helper - Drop-downs'!$C$2:$C$10,MATCH($E32,'Helper - Drop-downs'!$A$2:$A$10,0),1),0),0)</f>
        <v>0</v>
      </c>
      <c r="AG32" s="10">
        <f>IFERROR(IF(AND(ISNUMBER(MATCH(AG$8,$L32:$W32,0)),AG$8&lt;=$K32),$D32*INDEX('Helper - Drop-downs'!$C$2:$C$10,MATCH($E32,'Helper - Drop-downs'!$A$2:$A$10,0),1),0),0)</f>
        <v>0</v>
      </c>
      <c r="AH32" s="10">
        <f>IFERROR(IF(AND(ISNUMBER(MATCH(AH$8,$L32:$W32,0)),AH$8&lt;=$K32),$D32*INDEX('Helper - Drop-downs'!$C$2:$C$10,MATCH($E32,'Helper - Drop-downs'!$A$2:$A$10,0),1),0),0)</f>
        <v>0</v>
      </c>
      <c r="AI32" s="10">
        <f>IFERROR(IF(AND(ISNUMBER(MATCH(AI$8,$L32:$W32,0)),AI$8&lt;=$K32),$D32*INDEX('Helper - Drop-downs'!$C$2:$C$10,MATCH($E32,'Helper - Drop-downs'!$A$2:$A$10,0),1),0),0)</f>
        <v>0</v>
      </c>
      <c r="AJ32" s="10">
        <f t="shared" si="9"/>
        <v>0</v>
      </c>
    </row>
    <row r="33" spans="1:36" x14ac:dyDescent="0.3">
      <c r="A33" t="s">
        <v>30</v>
      </c>
      <c r="B33" t="s">
        <v>88</v>
      </c>
      <c r="C33" s="13"/>
      <c r="D33" s="52">
        <v>0</v>
      </c>
      <c r="E33" s="8"/>
      <c r="F33" s="8"/>
      <c r="G33" s="8"/>
      <c r="I33" t="s">
        <v>77</v>
      </c>
      <c r="J33" s="4">
        <f>IFERROR(INDEX('Helper - Drop-downs'!$C$13:$C$24,MATCH($F33,'Helper - Drop-downs'!$A$13:$A$24,0),1),0)</f>
        <v>0</v>
      </c>
      <c r="K33" s="4">
        <f>IFERROR(J33+INDEX('Helper - Drop-downs'!$B$27:$B$38,MATCH($G33,'Helper - Drop-downs'!$A$27:$A$37,0),1),0)</f>
        <v>0</v>
      </c>
      <c r="L33" s="4">
        <f t="shared" si="8"/>
        <v>0</v>
      </c>
      <c r="M33" s="4">
        <f>IFERROR(L33+INDEX('Helper - Drop-downs'!$D$2:$D$10,MATCH($E33,'Helper - Drop-downs'!$A$2:$A$10,0),1),0)</f>
        <v>0</v>
      </c>
      <c r="N33" s="4">
        <f>IFERROR(M33+INDEX('Helper - Drop-downs'!$D$2:$D$10,MATCH($E33,'Helper - Drop-downs'!$A$2:$A$10,0),1),0)</f>
        <v>0</v>
      </c>
      <c r="O33" s="4">
        <f>IFERROR(N33+INDEX('Helper - Drop-downs'!$D$2:$D$10,MATCH($E33,'Helper - Drop-downs'!$A$2:$A$10,0),1),0)</f>
        <v>0</v>
      </c>
      <c r="P33" s="4">
        <f>IFERROR(O33+INDEX('Helper - Drop-downs'!$D$2:$D$10,MATCH($E33,'Helper - Drop-downs'!$A$2:$A$10,0),1),0)</f>
        <v>0</v>
      </c>
      <c r="Q33" s="4">
        <f>IFERROR(P33+INDEX('Helper - Drop-downs'!$D$2:$D$10,MATCH($E33,'Helper - Drop-downs'!$A$2:$A$10,0),1),0)</f>
        <v>0</v>
      </c>
      <c r="R33" s="4">
        <f>IFERROR(Q33+INDEX('Helper - Drop-downs'!$D$2:$D$10,MATCH($E33,'Helper - Drop-downs'!$A$2:$A$10,0),1),0)</f>
        <v>0</v>
      </c>
      <c r="S33" s="4">
        <f>IFERROR(R33+INDEX('Helper - Drop-downs'!$D$2:$D$10,MATCH($E33,'Helper - Drop-downs'!$A$2:$A$10,0),1),0)</f>
        <v>0</v>
      </c>
      <c r="T33" s="4">
        <f>IFERROR(S33+INDEX('Helper - Drop-downs'!$D$2:$D$10,MATCH($E33,'Helper - Drop-downs'!$A$2:$A$10,0),1),0)</f>
        <v>0</v>
      </c>
      <c r="U33" s="4">
        <f>IFERROR(T33+INDEX('Helper - Drop-downs'!$D$2:$D$10,MATCH($E33,'Helper - Drop-downs'!$A$2:$A$10,0),1),0)</f>
        <v>0</v>
      </c>
      <c r="V33" s="4">
        <f>IFERROR(U33+INDEX('Helper - Drop-downs'!$D$2:$D$10,MATCH($E33,'Helper - Drop-downs'!$A$2:$A$10,0),1),0)</f>
        <v>0</v>
      </c>
      <c r="W33" s="4">
        <f>IFERROR(V33+INDEX('Helper - Drop-downs'!$D$2:$D$10,MATCH($E33,'Helper - Drop-downs'!$A$2:$A$10,0),1),0)</f>
        <v>0</v>
      </c>
      <c r="X33" s="10">
        <f>IFERROR(IF(AND(ISNUMBER(MATCH(X$8,$L33:$W33,0)),X$8&lt;=$K33),$D33*INDEX('Helper - Drop-downs'!$C$2:$C$10,MATCH($E33,'Helper - Drop-downs'!$A$2:$A$10,0),1),0),0)</f>
        <v>0</v>
      </c>
      <c r="Y33" s="10">
        <f>IFERROR(IF(AND(ISNUMBER(MATCH(Y$8,$L33:$W33,0)),Y$8&lt;=$K33),$D33*INDEX('Helper - Drop-downs'!$C$2:$C$10,MATCH($E33,'Helper - Drop-downs'!$A$2:$A$10,0),1),0),0)</f>
        <v>0</v>
      </c>
      <c r="Z33" s="10">
        <f>IFERROR(IF(AND(ISNUMBER(MATCH(Z$8,$L33:$W33,0)),Z$8&lt;=$K33),$D33*INDEX('Helper - Drop-downs'!$C$2:$C$10,MATCH($E33,'Helper - Drop-downs'!$A$2:$A$10,0),1),0),0)</f>
        <v>0</v>
      </c>
      <c r="AA33" s="10">
        <f>IFERROR(IF(AND(ISNUMBER(MATCH(AA$8,$L33:$W33,0)),AA$8&lt;=$K33),$D33*INDEX('Helper - Drop-downs'!$C$2:$C$10,MATCH($E33,'Helper - Drop-downs'!$A$2:$A$10,0),1),0),0)</f>
        <v>0</v>
      </c>
      <c r="AB33" s="10">
        <f>IFERROR(IF(AND(ISNUMBER(MATCH(AB$8,$L33:$W33,0)),AB$8&lt;=$K33),$D33*INDEX('Helper - Drop-downs'!$C$2:$C$10,MATCH($E33,'Helper - Drop-downs'!$A$2:$A$10,0),1),0),0)</f>
        <v>0</v>
      </c>
      <c r="AC33" s="10">
        <f>IFERROR(IF(AND(ISNUMBER(MATCH(AC$8,$L33:$W33,0)),AC$8&lt;=$K33),$D33*INDEX('Helper - Drop-downs'!$C$2:$C$10,MATCH($E33,'Helper - Drop-downs'!$A$2:$A$10,0),1),0),0)</f>
        <v>0</v>
      </c>
      <c r="AD33" s="10">
        <f>IFERROR(IF(AND(ISNUMBER(MATCH(AD$8,$L33:$W33,0)),AD$8&lt;=$K33),$D33*INDEX('Helper - Drop-downs'!$C$2:$C$10,MATCH($E33,'Helper - Drop-downs'!$A$2:$A$10,0),1),0),0)</f>
        <v>0</v>
      </c>
      <c r="AE33" s="10">
        <f>IFERROR(IF(AND(ISNUMBER(MATCH(AE$8,$L33:$W33,0)),AE$8&lt;=$K33),$D33*INDEX('Helper - Drop-downs'!$C$2:$C$10,MATCH($E33,'Helper - Drop-downs'!$A$2:$A$10,0),1),0),0)</f>
        <v>0</v>
      </c>
      <c r="AF33" s="10">
        <f>IFERROR(IF(AND(ISNUMBER(MATCH(AF$8,$L33:$W33,0)),AF$8&lt;=$K33),$D33*INDEX('Helper - Drop-downs'!$C$2:$C$10,MATCH($E33,'Helper - Drop-downs'!$A$2:$A$10,0),1),0),0)</f>
        <v>0</v>
      </c>
      <c r="AG33" s="10">
        <f>IFERROR(IF(AND(ISNUMBER(MATCH(AG$8,$L33:$W33,0)),AG$8&lt;=$K33),$D33*INDEX('Helper - Drop-downs'!$C$2:$C$10,MATCH($E33,'Helper - Drop-downs'!$A$2:$A$10,0),1),0),0)</f>
        <v>0</v>
      </c>
      <c r="AH33" s="10">
        <f>IFERROR(IF(AND(ISNUMBER(MATCH(AH$8,$L33:$W33,0)),AH$8&lt;=$K33),$D33*INDEX('Helper - Drop-downs'!$C$2:$C$10,MATCH($E33,'Helper - Drop-downs'!$A$2:$A$10,0),1),0),0)</f>
        <v>0</v>
      </c>
      <c r="AI33" s="10">
        <f>IFERROR(IF(AND(ISNUMBER(MATCH(AI$8,$L33:$W33,0)),AI$8&lt;=$K33),$D33*INDEX('Helper - Drop-downs'!$C$2:$C$10,MATCH($E33,'Helper - Drop-downs'!$A$2:$A$10,0),1),0),0)</f>
        <v>0</v>
      </c>
      <c r="AJ33" s="10">
        <f t="shared" si="9"/>
        <v>0</v>
      </c>
    </row>
    <row r="34" spans="1:36" x14ac:dyDescent="0.3">
      <c r="A34" t="s">
        <v>30</v>
      </c>
      <c r="B34" t="s">
        <v>89</v>
      </c>
      <c r="C34" s="13"/>
      <c r="D34" s="52">
        <v>0</v>
      </c>
      <c r="E34" s="8"/>
      <c r="F34" s="8"/>
      <c r="G34" s="8"/>
      <c r="I34" t="s">
        <v>77</v>
      </c>
      <c r="J34" s="4">
        <f>IFERROR(INDEX('Helper - Drop-downs'!$C$13:$C$24,MATCH($F34,'Helper - Drop-downs'!$A$13:$A$24,0),1),0)</f>
        <v>0</v>
      </c>
      <c r="K34" s="4">
        <f>IFERROR(J34+INDEX('Helper - Drop-downs'!$B$27:$B$38,MATCH($G34,'Helper - Drop-downs'!$A$27:$A$37,0),1),0)</f>
        <v>0</v>
      </c>
      <c r="L34" s="4">
        <f t="shared" si="8"/>
        <v>0</v>
      </c>
      <c r="M34" s="4">
        <f>IFERROR(L34+INDEX('Helper - Drop-downs'!$D$2:$D$10,MATCH($E34,'Helper - Drop-downs'!$A$2:$A$10,0),1),0)</f>
        <v>0</v>
      </c>
      <c r="N34" s="4">
        <f>IFERROR(M34+INDEX('Helper - Drop-downs'!$D$2:$D$10,MATCH($E34,'Helper - Drop-downs'!$A$2:$A$10,0),1),0)</f>
        <v>0</v>
      </c>
      <c r="O34" s="4">
        <f>IFERROR(N34+INDEX('Helper - Drop-downs'!$D$2:$D$10,MATCH($E34,'Helper - Drop-downs'!$A$2:$A$10,0),1),0)</f>
        <v>0</v>
      </c>
      <c r="P34" s="4">
        <f>IFERROR(O34+INDEX('Helper - Drop-downs'!$D$2:$D$10,MATCH($E34,'Helper - Drop-downs'!$A$2:$A$10,0),1),0)</f>
        <v>0</v>
      </c>
      <c r="Q34" s="4">
        <f>IFERROR(P34+INDEX('Helper - Drop-downs'!$D$2:$D$10,MATCH($E34,'Helper - Drop-downs'!$A$2:$A$10,0),1),0)</f>
        <v>0</v>
      </c>
      <c r="R34" s="4">
        <f>IFERROR(Q34+INDEX('Helper - Drop-downs'!$D$2:$D$10,MATCH($E34,'Helper - Drop-downs'!$A$2:$A$10,0),1),0)</f>
        <v>0</v>
      </c>
      <c r="S34" s="4">
        <f>IFERROR(R34+INDEX('Helper - Drop-downs'!$D$2:$D$10,MATCH($E34,'Helper - Drop-downs'!$A$2:$A$10,0),1),0)</f>
        <v>0</v>
      </c>
      <c r="T34" s="4">
        <f>IFERROR(S34+INDEX('Helper - Drop-downs'!$D$2:$D$10,MATCH($E34,'Helper - Drop-downs'!$A$2:$A$10,0),1),0)</f>
        <v>0</v>
      </c>
      <c r="U34" s="4">
        <f>IFERROR(T34+INDEX('Helper - Drop-downs'!$D$2:$D$10,MATCH($E34,'Helper - Drop-downs'!$A$2:$A$10,0),1),0)</f>
        <v>0</v>
      </c>
      <c r="V34" s="4">
        <f>IFERROR(U34+INDEX('Helper - Drop-downs'!$D$2:$D$10,MATCH($E34,'Helper - Drop-downs'!$A$2:$A$10,0),1),0)</f>
        <v>0</v>
      </c>
      <c r="W34" s="4">
        <f>IFERROR(V34+INDEX('Helper - Drop-downs'!$D$2:$D$10,MATCH($E34,'Helper - Drop-downs'!$A$2:$A$10,0),1),0)</f>
        <v>0</v>
      </c>
      <c r="X34" s="10">
        <f>IFERROR(IF(AND(ISNUMBER(MATCH(X$8,$L34:$W34,0)),X$8&lt;=$K34),$D34*INDEX('Helper - Drop-downs'!$C$2:$C$10,MATCH($E34,'Helper - Drop-downs'!$A$2:$A$10,0),1),0),0)</f>
        <v>0</v>
      </c>
      <c r="Y34" s="10">
        <f>IFERROR(IF(AND(ISNUMBER(MATCH(Y$8,$L34:$W34,0)),Y$8&lt;=$K34),$D34*INDEX('Helper - Drop-downs'!$C$2:$C$10,MATCH($E34,'Helper - Drop-downs'!$A$2:$A$10,0),1),0),0)</f>
        <v>0</v>
      </c>
      <c r="Z34" s="10">
        <f>IFERROR(IF(AND(ISNUMBER(MATCH(Z$8,$L34:$W34,0)),Z$8&lt;=$K34),$D34*INDEX('Helper - Drop-downs'!$C$2:$C$10,MATCH($E34,'Helper - Drop-downs'!$A$2:$A$10,0),1),0),0)</f>
        <v>0</v>
      </c>
      <c r="AA34" s="10">
        <f>IFERROR(IF(AND(ISNUMBER(MATCH(AA$8,$L34:$W34,0)),AA$8&lt;=$K34),$D34*INDEX('Helper - Drop-downs'!$C$2:$C$10,MATCH($E34,'Helper - Drop-downs'!$A$2:$A$10,0),1),0),0)</f>
        <v>0</v>
      </c>
      <c r="AB34" s="10">
        <f>IFERROR(IF(AND(ISNUMBER(MATCH(AB$8,$L34:$W34,0)),AB$8&lt;=$K34),$D34*INDEX('Helper - Drop-downs'!$C$2:$C$10,MATCH($E34,'Helper - Drop-downs'!$A$2:$A$10,0),1),0),0)</f>
        <v>0</v>
      </c>
      <c r="AC34" s="10">
        <f>IFERROR(IF(AND(ISNUMBER(MATCH(AC$8,$L34:$W34,0)),AC$8&lt;=$K34),$D34*INDEX('Helper - Drop-downs'!$C$2:$C$10,MATCH($E34,'Helper - Drop-downs'!$A$2:$A$10,0),1),0),0)</f>
        <v>0</v>
      </c>
      <c r="AD34" s="10">
        <f>IFERROR(IF(AND(ISNUMBER(MATCH(AD$8,$L34:$W34,0)),AD$8&lt;=$K34),$D34*INDEX('Helper - Drop-downs'!$C$2:$C$10,MATCH($E34,'Helper - Drop-downs'!$A$2:$A$10,0),1),0),0)</f>
        <v>0</v>
      </c>
      <c r="AE34" s="10">
        <f>IFERROR(IF(AND(ISNUMBER(MATCH(AE$8,$L34:$W34,0)),AE$8&lt;=$K34),$D34*INDEX('Helper - Drop-downs'!$C$2:$C$10,MATCH($E34,'Helper - Drop-downs'!$A$2:$A$10,0),1),0),0)</f>
        <v>0</v>
      </c>
      <c r="AF34" s="10">
        <f>IFERROR(IF(AND(ISNUMBER(MATCH(AF$8,$L34:$W34,0)),AF$8&lt;=$K34),$D34*INDEX('Helper - Drop-downs'!$C$2:$C$10,MATCH($E34,'Helper - Drop-downs'!$A$2:$A$10,0),1),0),0)</f>
        <v>0</v>
      </c>
      <c r="AG34" s="10">
        <f>IFERROR(IF(AND(ISNUMBER(MATCH(AG$8,$L34:$W34,0)),AG$8&lt;=$K34),$D34*INDEX('Helper - Drop-downs'!$C$2:$C$10,MATCH($E34,'Helper - Drop-downs'!$A$2:$A$10,0),1),0),0)</f>
        <v>0</v>
      </c>
      <c r="AH34" s="10">
        <f>IFERROR(IF(AND(ISNUMBER(MATCH(AH$8,$L34:$W34,0)),AH$8&lt;=$K34),$D34*INDEX('Helper - Drop-downs'!$C$2:$C$10,MATCH($E34,'Helper - Drop-downs'!$A$2:$A$10,0),1),0),0)</f>
        <v>0</v>
      </c>
      <c r="AI34" s="10">
        <f>IFERROR(IF(AND(ISNUMBER(MATCH(AI$8,$L34:$W34,0)),AI$8&lt;=$K34),$D34*INDEX('Helper - Drop-downs'!$C$2:$C$10,MATCH($E34,'Helper - Drop-downs'!$A$2:$A$10,0),1),0),0)</f>
        <v>0</v>
      </c>
      <c r="AJ34" s="10">
        <f t="shared" si="9"/>
        <v>0</v>
      </c>
    </row>
    <row r="35" spans="1:36" x14ac:dyDescent="0.3">
      <c r="A35" t="s">
        <v>30</v>
      </c>
      <c r="B35" t="s">
        <v>90</v>
      </c>
      <c r="C35" s="13"/>
      <c r="D35" s="52">
        <v>0</v>
      </c>
      <c r="E35" s="8"/>
      <c r="F35" s="8"/>
      <c r="G35" s="8"/>
      <c r="I35" t="s">
        <v>77</v>
      </c>
      <c r="J35" s="4">
        <f>IFERROR(INDEX('Helper - Drop-downs'!$C$13:$C$24,MATCH($F35,'Helper - Drop-downs'!$A$13:$A$24,0),1),0)</f>
        <v>0</v>
      </c>
      <c r="K35" s="4">
        <f>IFERROR(J35+INDEX('Helper - Drop-downs'!$B$27:$B$38,MATCH($G35,'Helper - Drop-downs'!$A$27:$A$37,0),1),0)</f>
        <v>0</v>
      </c>
      <c r="L35" s="4">
        <f t="shared" si="8"/>
        <v>0</v>
      </c>
      <c r="M35" s="4">
        <f>IFERROR(L35+INDEX('Helper - Drop-downs'!$D$2:$D$10,MATCH($E35,'Helper - Drop-downs'!$A$2:$A$10,0),1),0)</f>
        <v>0</v>
      </c>
      <c r="N35" s="4">
        <f>IFERROR(M35+INDEX('Helper - Drop-downs'!$D$2:$D$10,MATCH($E35,'Helper - Drop-downs'!$A$2:$A$10,0),1),0)</f>
        <v>0</v>
      </c>
      <c r="O35" s="4">
        <f>IFERROR(N35+INDEX('Helper - Drop-downs'!$D$2:$D$10,MATCH($E35,'Helper - Drop-downs'!$A$2:$A$10,0),1),0)</f>
        <v>0</v>
      </c>
      <c r="P35" s="4">
        <f>IFERROR(O35+INDEX('Helper - Drop-downs'!$D$2:$D$10,MATCH($E35,'Helper - Drop-downs'!$A$2:$A$10,0),1),0)</f>
        <v>0</v>
      </c>
      <c r="Q35" s="4">
        <f>IFERROR(P35+INDEX('Helper - Drop-downs'!$D$2:$D$10,MATCH($E35,'Helper - Drop-downs'!$A$2:$A$10,0),1),0)</f>
        <v>0</v>
      </c>
      <c r="R35" s="4">
        <f>IFERROR(Q35+INDEX('Helper - Drop-downs'!$D$2:$D$10,MATCH($E35,'Helper - Drop-downs'!$A$2:$A$10,0),1),0)</f>
        <v>0</v>
      </c>
      <c r="S35" s="4">
        <f>IFERROR(R35+INDEX('Helper - Drop-downs'!$D$2:$D$10,MATCH($E35,'Helper - Drop-downs'!$A$2:$A$10,0),1),0)</f>
        <v>0</v>
      </c>
      <c r="T35" s="4">
        <f>IFERROR(S35+INDEX('Helper - Drop-downs'!$D$2:$D$10,MATCH($E35,'Helper - Drop-downs'!$A$2:$A$10,0),1),0)</f>
        <v>0</v>
      </c>
      <c r="U35" s="4">
        <f>IFERROR(T35+INDEX('Helper - Drop-downs'!$D$2:$D$10,MATCH($E35,'Helper - Drop-downs'!$A$2:$A$10,0),1),0)</f>
        <v>0</v>
      </c>
      <c r="V35" s="4">
        <f>IFERROR(U35+INDEX('Helper - Drop-downs'!$D$2:$D$10,MATCH($E35,'Helper - Drop-downs'!$A$2:$A$10,0),1),0)</f>
        <v>0</v>
      </c>
      <c r="W35" s="4">
        <f>IFERROR(V35+INDEX('Helper - Drop-downs'!$D$2:$D$10,MATCH($E35,'Helper - Drop-downs'!$A$2:$A$10,0),1),0)</f>
        <v>0</v>
      </c>
      <c r="X35" s="10">
        <f>IFERROR(IF(AND(ISNUMBER(MATCH(X$8,$L35:$W35,0)),X$8&lt;=$K35),$D35*INDEX('Helper - Drop-downs'!$C$2:$C$10,MATCH($E35,'Helper - Drop-downs'!$A$2:$A$10,0),1),0),0)</f>
        <v>0</v>
      </c>
      <c r="Y35" s="10">
        <f>IFERROR(IF(AND(ISNUMBER(MATCH(Y$8,$L35:$W35,0)),Y$8&lt;=$K35),$D35*INDEX('Helper - Drop-downs'!$C$2:$C$10,MATCH($E35,'Helper - Drop-downs'!$A$2:$A$10,0),1),0),0)</f>
        <v>0</v>
      </c>
      <c r="Z35" s="10">
        <f>IFERROR(IF(AND(ISNUMBER(MATCH(Z$8,$L35:$W35,0)),Z$8&lt;=$K35),$D35*INDEX('Helper - Drop-downs'!$C$2:$C$10,MATCH($E35,'Helper - Drop-downs'!$A$2:$A$10,0),1),0),0)</f>
        <v>0</v>
      </c>
      <c r="AA35" s="10">
        <f>IFERROR(IF(AND(ISNUMBER(MATCH(AA$8,$L35:$W35,0)),AA$8&lt;=$K35),$D35*INDEX('Helper - Drop-downs'!$C$2:$C$10,MATCH($E35,'Helper - Drop-downs'!$A$2:$A$10,0),1),0),0)</f>
        <v>0</v>
      </c>
      <c r="AB35" s="10">
        <f>IFERROR(IF(AND(ISNUMBER(MATCH(AB$8,$L35:$W35,0)),AB$8&lt;=$K35),$D35*INDEX('Helper - Drop-downs'!$C$2:$C$10,MATCH($E35,'Helper - Drop-downs'!$A$2:$A$10,0),1),0),0)</f>
        <v>0</v>
      </c>
      <c r="AC35" s="10">
        <f>IFERROR(IF(AND(ISNUMBER(MATCH(AC$8,$L35:$W35,0)),AC$8&lt;=$K35),$D35*INDEX('Helper - Drop-downs'!$C$2:$C$10,MATCH($E35,'Helper - Drop-downs'!$A$2:$A$10,0),1),0),0)</f>
        <v>0</v>
      </c>
      <c r="AD35" s="10">
        <f>IFERROR(IF(AND(ISNUMBER(MATCH(AD$8,$L35:$W35,0)),AD$8&lt;=$K35),$D35*INDEX('Helper - Drop-downs'!$C$2:$C$10,MATCH($E35,'Helper - Drop-downs'!$A$2:$A$10,0),1),0),0)</f>
        <v>0</v>
      </c>
      <c r="AE35" s="10">
        <f>IFERROR(IF(AND(ISNUMBER(MATCH(AE$8,$L35:$W35,0)),AE$8&lt;=$K35),$D35*INDEX('Helper - Drop-downs'!$C$2:$C$10,MATCH($E35,'Helper - Drop-downs'!$A$2:$A$10,0),1),0),0)</f>
        <v>0</v>
      </c>
      <c r="AF35" s="10">
        <f>IFERROR(IF(AND(ISNUMBER(MATCH(AF$8,$L35:$W35,0)),AF$8&lt;=$K35),$D35*INDEX('Helper - Drop-downs'!$C$2:$C$10,MATCH($E35,'Helper - Drop-downs'!$A$2:$A$10,0),1),0),0)</f>
        <v>0</v>
      </c>
      <c r="AG35" s="10">
        <f>IFERROR(IF(AND(ISNUMBER(MATCH(AG$8,$L35:$W35,0)),AG$8&lt;=$K35),$D35*INDEX('Helper - Drop-downs'!$C$2:$C$10,MATCH($E35,'Helper - Drop-downs'!$A$2:$A$10,0),1),0),0)</f>
        <v>0</v>
      </c>
      <c r="AH35" s="10">
        <f>IFERROR(IF(AND(ISNUMBER(MATCH(AH$8,$L35:$W35,0)),AH$8&lt;=$K35),$D35*INDEX('Helper - Drop-downs'!$C$2:$C$10,MATCH($E35,'Helper - Drop-downs'!$A$2:$A$10,0),1),0),0)</f>
        <v>0</v>
      </c>
      <c r="AI35" s="10">
        <f>IFERROR(IF(AND(ISNUMBER(MATCH(AI$8,$L35:$W35,0)),AI$8&lt;=$K35),$D35*INDEX('Helper - Drop-downs'!$C$2:$C$10,MATCH($E35,'Helper - Drop-downs'!$A$2:$A$10,0),1),0),0)</f>
        <v>0</v>
      </c>
      <c r="AJ35" s="10">
        <f t="shared" si="9"/>
        <v>0</v>
      </c>
    </row>
    <row r="36" spans="1:36" x14ac:dyDescent="0.3">
      <c r="A36" t="s">
        <v>30</v>
      </c>
      <c r="B36" t="s">
        <v>91</v>
      </c>
      <c r="C36" s="13"/>
      <c r="D36" s="52">
        <v>0</v>
      </c>
      <c r="E36" s="8"/>
      <c r="F36" s="8"/>
      <c r="G36" s="8"/>
      <c r="I36" t="s">
        <v>77</v>
      </c>
      <c r="J36" s="4">
        <f>IFERROR(INDEX('Helper - Drop-downs'!$C$13:$C$24,MATCH($F36,'Helper - Drop-downs'!$A$13:$A$24,0),1),0)</f>
        <v>0</v>
      </c>
      <c r="K36" s="4">
        <f>IFERROR(J36+INDEX('Helper - Drop-downs'!$B$27:$B$38,MATCH($G36,'Helper - Drop-downs'!$A$27:$A$37,0),1),0)</f>
        <v>0</v>
      </c>
      <c r="L36" s="4">
        <f t="shared" si="8"/>
        <v>0</v>
      </c>
      <c r="M36" s="4">
        <f>IFERROR(L36+INDEX('Helper - Drop-downs'!$D$2:$D$10,MATCH($E36,'Helper - Drop-downs'!$A$2:$A$10,0),1),0)</f>
        <v>0</v>
      </c>
      <c r="N36" s="4">
        <f>IFERROR(M36+INDEX('Helper - Drop-downs'!$D$2:$D$10,MATCH($E36,'Helper - Drop-downs'!$A$2:$A$10,0),1),0)</f>
        <v>0</v>
      </c>
      <c r="O36" s="4">
        <f>IFERROR(N36+INDEX('Helper - Drop-downs'!$D$2:$D$10,MATCH($E36,'Helper - Drop-downs'!$A$2:$A$10,0),1),0)</f>
        <v>0</v>
      </c>
      <c r="P36" s="4">
        <f>IFERROR(O36+INDEX('Helper - Drop-downs'!$D$2:$D$10,MATCH($E36,'Helper - Drop-downs'!$A$2:$A$10,0),1),0)</f>
        <v>0</v>
      </c>
      <c r="Q36" s="4">
        <f>IFERROR(P36+INDEX('Helper - Drop-downs'!$D$2:$D$10,MATCH($E36,'Helper - Drop-downs'!$A$2:$A$10,0),1),0)</f>
        <v>0</v>
      </c>
      <c r="R36" s="4">
        <f>IFERROR(Q36+INDEX('Helper - Drop-downs'!$D$2:$D$10,MATCH($E36,'Helper - Drop-downs'!$A$2:$A$10,0),1),0)</f>
        <v>0</v>
      </c>
      <c r="S36" s="4">
        <f>IFERROR(R36+INDEX('Helper - Drop-downs'!$D$2:$D$10,MATCH($E36,'Helper - Drop-downs'!$A$2:$A$10,0),1),0)</f>
        <v>0</v>
      </c>
      <c r="T36" s="4">
        <f>IFERROR(S36+INDEX('Helper - Drop-downs'!$D$2:$D$10,MATCH($E36,'Helper - Drop-downs'!$A$2:$A$10,0),1),0)</f>
        <v>0</v>
      </c>
      <c r="U36" s="4">
        <f>IFERROR(T36+INDEX('Helper - Drop-downs'!$D$2:$D$10,MATCH($E36,'Helper - Drop-downs'!$A$2:$A$10,0),1),0)</f>
        <v>0</v>
      </c>
      <c r="V36" s="4">
        <f>IFERROR(U36+INDEX('Helper - Drop-downs'!$D$2:$D$10,MATCH($E36,'Helper - Drop-downs'!$A$2:$A$10,0),1),0)</f>
        <v>0</v>
      </c>
      <c r="W36" s="4">
        <f>IFERROR(V36+INDEX('Helper - Drop-downs'!$D$2:$D$10,MATCH($E36,'Helper - Drop-downs'!$A$2:$A$10,0),1),0)</f>
        <v>0</v>
      </c>
      <c r="X36" s="10">
        <f>IFERROR(IF(AND(ISNUMBER(MATCH(X$8,$L36:$W36,0)),X$8&lt;=$K36),$D36*INDEX('Helper - Drop-downs'!$C$2:$C$10,MATCH($E36,'Helper - Drop-downs'!$A$2:$A$10,0),1),0),0)</f>
        <v>0</v>
      </c>
      <c r="Y36" s="10">
        <f>IFERROR(IF(AND(ISNUMBER(MATCH(Y$8,$L36:$W36,0)),Y$8&lt;=$K36),$D36*INDEX('Helper - Drop-downs'!$C$2:$C$10,MATCH($E36,'Helper - Drop-downs'!$A$2:$A$10,0),1),0),0)</f>
        <v>0</v>
      </c>
      <c r="Z36" s="10">
        <f>IFERROR(IF(AND(ISNUMBER(MATCH(Z$8,$L36:$W36,0)),Z$8&lt;=$K36),$D36*INDEX('Helper - Drop-downs'!$C$2:$C$10,MATCH($E36,'Helper - Drop-downs'!$A$2:$A$10,0),1),0),0)</f>
        <v>0</v>
      </c>
      <c r="AA36" s="10">
        <f>IFERROR(IF(AND(ISNUMBER(MATCH(AA$8,$L36:$W36,0)),AA$8&lt;=$K36),$D36*INDEX('Helper - Drop-downs'!$C$2:$C$10,MATCH($E36,'Helper - Drop-downs'!$A$2:$A$10,0),1),0),0)</f>
        <v>0</v>
      </c>
      <c r="AB36" s="10">
        <f>IFERROR(IF(AND(ISNUMBER(MATCH(AB$8,$L36:$W36,0)),AB$8&lt;=$K36),$D36*INDEX('Helper - Drop-downs'!$C$2:$C$10,MATCH($E36,'Helper - Drop-downs'!$A$2:$A$10,0),1),0),0)</f>
        <v>0</v>
      </c>
      <c r="AC36" s="10">
        <f>IFERROR(IF(AND(ISNUMBER(MATCH(AC$8,$L36:$W36,0)),AC$8&lt;=$K36),$D36*INDEX('Helper - Drop-downs'!$C$2:$C$10,MATCH($E36,'Helper - Drop-downs'!$A$2:$A$10,0),1),0),0)</f>
        <v>0</v>
      </c>
      <c r="AD36" s="10">
        <f>IFERROR(IF(AND(ISNUMBER(MATCH(AD$8,$L36:$W36,0)),AD$8&lt;=$K36),$D36*INDEX('Helper - Drop-downs'!$C$2:$C$10,MATCH($E36,'Helper - Drop-downs'!$A$2:$A$10,0),1),0),0)</f>
        <v>0</v>
      </c>
      <c r="AE36" s="10">
        <f>IFERROR(IF(AND(ISNUMBER(MATCH(AE$8,$L36:$W36,0)),AE$8&lt;=$K36),$D36*INDEX('Helper - Drop-downs'!$C$2:$C$10,MATCH($E36,'Helper - Drop-downs'!$A$2:$A$10,0),1),0),0)</f>
        <v>0</v>
      </c>
      <c r="AF36" s="10">
        <f>IFERROR(IF(AND(ISNUMBER(MATCH(AF$8,$L36:$W36,0)),AF$8&lt;=$K36),$D36*INDEX('Helper - Drop-downs'!$C$2:$C$10,MATCH($E36,'Helper - Drop-downs'!$A$2:$A$10,0),1),0),0)</f>
        <v>0</v>
      </c>
      <c r="AG36" s="10">
        <f>IFERROR(IF(AND(ISNUMBER(MATCH(AG$8,$L36:$W36,0)),AG$8&lt;=$K36),$D36*INDEX('Helper - Drop-downs'!$C$2:$C$10,MATCH($E36,'Helper - Drop-downs'!$A$2:$A$10,0),1),0),0)</f>
        <v>0</v>
      </c>
      <c r="AH36" s="10">
        <f>IFERROR(IF(AND(ISNUMBER(MATCH(AH$8,$L36:$W36,0)),AH$8&lt;=$K36),$D36*INDEX('Helper - Drop-downs'!$C$2:$C$10,MATCH($E36,'Helper - Drop-downs'!$A$2:$A$10,0),1),0),0)</f>
        <v>0</v>
      </c>
      <c r="AI36" s="10">
        <f>IFERROR(IF(AND(ISNUMBER(MATCH(AI$8,$L36:$W36,0)),AI$8&lt;=$K36),$D36*INDEX('Helper - Drop-downs'!$C$2:$C$10,MATCH($E36,'Helper - Drop-downs'!$A$2:$A$10,0),1),0),0)</f>
        <v>0</v>
      </c>
      <c r="AJ36" s="10">
        <f t="shared" si="9"/>
        <v>0</v>
      </c>
    </row>
    <row r="37" spans="1:36" x14ac:dyDescent="0.3">
      <c r="A37" t="s">
        <v>30</v>
      </c>
      <c r="B37" t="s">
        <v>92</v>
      </c>
      <c r="C37" s="13"/>
      <c r="D37" s="52">
        <v>0</v>
      </c>
      <c r="E37" s="8"/>
      <c r="F37" s="8"/>
      <c r="G37" s="8"/>
      <c r="I37" t="s">
        <v>77</v>
      </c>
      <c r="J37" s="4">
        <f>IFERROR(INDEX('Helper - Drop-downs'!$C$13:$C$24,MATCH($F37,'Helper - Drop-downs'!$A$13:$A$24,0),1),0)</f>
        <v>0</v>
      </c>
      <c r="K37" s="4">
        <f>IFERROR(J37+INDEX('Helper - Drop-downs'!$B$27:$B$38,MATCH($G37,'Helper - Drop-downs'!$A$27:$A$37,0),1),0)</f>
        <v>0</v>
      </c>
      <c r="L37" s="4">
        <f t="shared" ref="L37:L40" si="10">IFERROR(J37,0)</f>
        <v>0</v>
      </c>
      <c r="M37" s="4">
        <f>IFERROR(L37+INDEX('Helper - Drop-downs'!$D$2:$D$10,MATCH($E37,'Helper - Drop-downs'!$A$2:$A$10,0),1),0)</f>
        <v>0</v>
      </c>
      <c r="N37" s="4">
        <f>IFERROR(M37+INDEX('Helper - Drop-downs'!$D$2:$D$10,MATCH($E37,'Helper - Drop-downs'!$A$2:$A$10,0),1),0)</f>
        <v>0</v>
      </c>
      <c r="O37" s="4">
        <f>IFERROR(N37+INDEX('Helper - Drop-downs'!$D$2:$D$10,MATCH($E37,'Helper - Drop-downs'!$A$2:$A$10,0),1),0)</f>
        <v>0</v>
      </c>
      <c r="P37" s="4">
        <f>IFERROR(O37+INDEX('Helper - Drop-downs'!$D$2:$D$10,MATCH($E37,'Helper - Drop-downs'!$A$2:$A$10,0),1),0)</f>
        <v>0</v>
      </c>
      <c r="Q37" s="4">
        <f>IFERROR(P37+INDEX('Helper - Drop-downs'!$D$2:$D$10,MATCH($E37,'Helper - Drop-downs'!$A$2:$A$10,0),1),0)</f>
        <v>0</v>
      </c>
      <c r="R37" s="4">
        <f>IFERROR(Q37+INDEX('Helper - Drop-downs'!$D$2:$D$10,MATCH($E37,'Helper - Drop-downs'!$A$2:$A$10,0),1),0)</f>
        <v>0</v>
      </c>
      <c r="S37" s="4">
        <f>IFERROR(R37+INDEX('Helper - Drop-downs'!$D$2:$D$10,MATCH($E37,'Helper - Drop-downs'!$A$2:$A$10,0),1),0)</f>
        <v>0</v>
      </c>
      <c r="T37" s="4">
        <f>IFERROR(S37+INDEX('Helper - Drop-downs'!$D$2:$D$10,MATCH($E37,'Helper - Drop-downs'!$A$2:$A$10,0),1),0)</f>
        <v>0</v>
      </c>
      <c r="U37" s="4">
        <f>IFERROR(T37+INDEX('Helper - Drop-downs'!$D$2:$D$10,MATCH($E37,'Helper - Drop-downs'!$A$2:$A$10,0),1),0)</f>
        <v>0</v>
      </c>
      <c r="V37" s="4">
        <f>IFERROR(U37+INDEX('Helper - Drop-downs'!$D$2:$D$10,MATCH($E37,'Helper - Drop-downs'!$A$2:$A$10,0),1),0)</f>
        <v>0</v>
      </c>
      <c r="W37" s="4">
        <f>IFERROR(V37+INDEX('Helper - Drop-downs'!$D$2:$D$10,MATCH($E37,'Helper - Drop-downs'!$A$2:$A$10,0),1),0)</f>
        <v>0</v>
      </c>
      <c r="X37" s="10">
        <f>IFERROR(IF(AND(ISNUMBER(MATCH(X$8,$L37:$W37,0)),X$8&lt;=$K37),$D37*INDEX('Helper - Drop-downs'!$C$2:$C$10,MATCH($E37,'Helper - Drop-downs'!$A$2:$A$10,0),1),0),0)</f>
        <v>0</v>
      </c>
      <c r="Y37" s="10">
        <f>IFERROR(IF(AND(ISNUMBER(MATCH(Y$8,$L37:$W37,0)),Y$8&lt;=$K37),$D37*INDEX('Helper - Drop-downs'!$C$2:$C$10,MATCH($E37,'Helper - Drop-downs'!$A$2:$A$10,0),1),0),0)</f>
        <v>0</v>
      </c>
      <c r="Z37" s="10">
        <f>IFERROR(IF(AND(ISNUMBER(MATCH(Z$8,$L37:$W37,0)),Z$8&lt;=$K37),$D37*INDEX('Helper - Drop-downs'!$C$2:$C$10,MATCH($E37,'Helper - Drop-downs'!$A$2:$A$10,0),1),0),0)</f>
        <v>0</v>
      </c>
      <c r="AA37" s="10">
        <f>IFERROR(IF(AND(ISNUMBER(MATCH(AA$8,$L37:$W37,0)),AA$8&lt;=$K37),$D37*INDEX('Helper - Drop-downs'!$C$2:$C$10,MATCH($E37,'Helper - Drop-downs'!$A$2:$A$10,0),1),0),0)</f>
        <v>0</v>
      </c>
      <c r="AB37" s="10">
        <f>IFERROR(IF(AND(ISNUMBER(MATCH(AB$8,$L37:$W37,0)),AB$8&lt;=$K37),$D37*INDEX('Helper - Drop-downs'!$C$2:$C$10,MATCH($E37,'Helper - Drop-downs'!$A$2:$A$10,0),1),0),0)</f>
        <v>0</v>
      </c>
      <c r="AC37" s="10">
        <f>IFERROR(IF(AND(ISNUMBER(MATCH(AC$8,$L37:$W37,0)),AC$8&lt;=$K37),$D37*INDEX('Helper - Drop-downs'!$C$2:$C$10,MATCH($E37,'Helper - Drop-downs'!$A$2:$A$10,0),1),0),0)</f>
        <v>0</v>
      </c>
      <c r="AD37" s="10">
        <f>IFERROR(IF(AND(ISNUMBER(MATCH(AD$8,$L37:$W37,0)),AD$8&lt;=$K37),$D37*INDEX('Helper - Drop-downs'!$C$2:$C$10,MATCH($E37,'Helper - Drop-downs'!$A$2:$A$10,0),1),0),0)</f>
        <v>0</v>
      </c>
      <c r="AE37" s="10">
        <f>IFERROR(IF(AND(ISNUMBER(MATCH(AE$8,$L37:$W37,0)),AE$8&lt;=$K37),$D37*INDEX('Helper - Drop-downs'!$C$2:$C$10,MATCH($E37,'Helper - Drop-downs'!$A$2:$A$10,0),1),0),0)</f>
        <v>0</v>
      </c>
      <c r="AF37" s="10">
        <f>IFERROR(IF(AND(ISNUMBER(MATCH(AF$8,$L37:$W37,0)),AF$8&lt;=$K37),$D37*INDEX('Helper - Drop-downs'!$C$2:$C$10,MATCH($E37,'Helper - Drop-downs'!$A$2:$A$10,0),1),0),0)</f>
        <v>0</v>
      </c>
      <c r="AG37" s="10">
        <f>IFERROR(IF(AND(ISNUMBER(MATCH(AG$8,$L37:$W37,0)),AG$8&lt;=$K37),$D37*INDEX('Helper - Drop-downs'!$C$2:$C$10,MATCH($E37,'Helper - Drop-downs'!$A$2:$A$10,0),1),0),0)</f>
        <v>0</v>
      </c>
      <c r="AH37" s="10">
        <f>IFERROR(IF(AND(ISNUMBER(MATCH(AH$8,$L37:$W37,0)),AH$8&lt;=$K37),$D37*INDEX('Helper - Drop-downs'!$C$2:$C$10,MATCH($E37,'Helper - Drop-downs'!$A$2:$A$10,0),1),0),0)</f>
        <v>0</v>
      </c>
      <c r="AI37" s="10">
        <f>IFERROR(IF(AND(ISNUMBER(MATCH(AI$8,$L37:$W37,0)),AI$8&lt;=$K37),$D37*INDEX('Helper - Drop-downs'!$C$2:$C$10,MATCH($E37,'Helper - Drop-downs'!$A$2:$A$10,0),1),0),0)</f>
        <v>0</v>
      </c>
      <c r="AJ37" s="10">
        <f t="shared" si="9"/>
        <v>0</v>
      </c>
    </row>
    <row r="38" spans="1:36" x14ac:dyDescent="0.3">
      <c r="A38" t="s">
        <v>30</v>
      </c>
      <c r="B38" t="s">
        <v>93</v>
      </c>
      <c r="C38" s="13"/>
      <c r="D38" s="52">
        <v>0</v>
      </c>
      <c r="E38" s="8"/>
      <c r="F38" s="8"/>
      <c r="G38" s="8"/>
      <c r="I38" t="s">
        <v>77</v>
      </c>
      <c r="J38" s="4">
        <f>IFERROR(INDEX('Helper - Drop-downs'!$C$13:$C$24,MATCH($F38,'Helper - Drop-downs'!$A$13:$A$24,0),1),0)</f>
        <v>0</v>
      </c>
      <c r="K38" s="4">
        <f>IFERROR(J38+INDEX('Helper - Drop-downs'!$B$27:$B$38,MATCH($G38,'Helper - Drop-downs'!$A$27:$A$37,0),1),0)</f>
        <v>0</v>
      </c>
      <c r="L38" s="4">
        <f t="shared" si="10"/>
        <v>0</v>
      </c>
      <c r="M38" s="4">
        <f>IFERROR(L38+INDEX('Helper - Drop-downs'!$D$2:$D$10,MATCH($E38,'Helper - Drop-downs'!$A$2:$A$10,0),1),0)</f>
        <v>0</v>
      </c>
      <c r="N38" s="4">
        <f>IFERROR(M38+INDEX('Helper - Drop-downs'!$D$2:$D$10,MATCH($E38,'Helper - Drop-downs'!$A$2:$A$10,0),1),0)</f>
        <v>0</v>
      </c>
      <c r="O38" s="4">
        <f>IFERROR(N38+INDEX('Helper - Drop-downs'!$D$2:$D$10,MATCH($E38,'Helper - Drop-downs'!$A$2:$A$10,0),1),0)</f>
        <v>0</v>
      </c>
      <c r="P38" s="4">
        <f>IFERROR(O38+INDEX('Helper - Drop-downs'!$D$2:$D$10,MATCH($E38,'Helper - Drop-downs'!$A$2:$A$10,0),1),0)</f>
        <v>0</v>
      </c>
      <c r="Q38" s="4">
        <f>IFERROR(P38+INDEX('Helper - Drop-downs'!$D$2:$D$10,MATCH($E38,'Helper - Drop-downs'!$A$2:$A$10,0),1),0)</f>
        <v>0</v>
      </c>
      <c r="R38" s="4">
        <f>IFERROR(Q38+INDEX('Helper - Drop-downs'!$D$2:$D$10,MATCH($E38,'Helper - Drop-downs'!$A$2:$A$10,0),1),0)</f>
        <v>0</v>
      </c>
      <c r="S38" s="4">
        <f>IFERROR(R38+INDEX('Helper - Drop-downs'!$D$2:$D$10,MATCH($E38,'Helper - Drop-downs'!$A$2:$A$10,0),1),0)</f>
        <v>0</v>
      </c>
      <c r="T38" s="4">
        <f>IFERROR(S38+INDEX('Helper - Drop-downs'!$D$2:$D$10,MATCH($E38,'Helper - Drop-downs'!$A$2:$A$10,0),1),0)</f>
        <v>0</v>
      </c>
      <c r="U38" s="4">
        <f>IFERROR(T38+INDEX('Helper - Drop-downs'!$D$2:$D$10,MATCH($E38,'Helper - Drop-downs'!$A$2:$A$10,0),1),0)</f>
        <v>0</v>
      </c>
      <c r="V38" s="4">
        <f>IFERROR(U38+INDEX('Helper - Drop-downs'!$D$2:$D$10,MATCH($E38,'Helper - Drop-downs'!$A$2:$A$10,0),1),0)</f>
        <v>0</v>
      </c>
      <c r="W38" s="4">
        <f>IFERROR(V38+INDEX('Helper - Drop-downs'!$D$2:$D$10,MATCH($E38,'Helper - Drop-downs'!$A$2:$A$10,0),1),0)</f>
        <v>0</v>
      </c>
      <c r="X38" s="10">
        <f>IFERROR(IF(AND(ISNUMBER(MATCH(X$8,$L38:$W38,0)),X$8&lt;=$K38),$D38*INDEX('Helper - Drop-downs'!$C$2:$C$10,MATCH($E38,'Helper - Drop-downs'!$A$2:$A$10,0),1),0),0)</f>
        <v>0</v>
      </c>
      <c r="Y38" s="10">
        <f>IFERROR(IF(AND(ISNUMBER(MATCH(Y$8,$L38:$W38,0)),Y$8&lt;=$K38),$D38*INDEX('Helper - Drop-downs'!$C$2:$C$10,MATCH($E38,'Helper - Drop-downs'!$A$2:$A$10,0),1),0),0)</f>
        <v>0</v>
      </c>
      <c r="Z38" s="10">
        <f>IFERROR(IF(AND(ISNUMBER(MATCH(Z$8,$L38:$W38,0)),Z$8&lt;=$K38),$D38*INDEX('Helper - Drop-downs'!$C$2:$C$10,MATCH($E38,'Helper - Drop-downs'!$A$2:$A$10,0),1),0),0)</f>
        <v>0</v>
      </c>
      <c r="AA38" s="10">
        <f>IFERROR(IF(AND(ISNUMBER(MATCH(AA$8,$L38:$W38,0)),AA$8&lt;=$K38),$D38*INDEX('Helper - Drop-downs'!$C$2:$C$10,MATCH($E38,'Helper - Drop-downs'!$A$2:$A$10,0),1),0),0)</f>
        <v>0</v>
      </c>
      <c r="AB38" s="10">
        <f>IFERROR(IF(AND(ISNUMBER(MATCH(AB$8,$L38:$W38,0)),AB$8&lt;=$K38),$D38*INDEX('Helper - Drop-downs'!$C$2:$C$10,MATCH($E38,'Helper - Drop-downs'!$A$2:$A$10,0),1),0),0)</f>
        <v>0</v>
      </c>
      <c r="AC38" s="10">
        <f>IFERROR(IF(AND(ISNUMBER(MATCH(AC$8,$L38:$W38,0)),AC$8&lt;=$K38),$D38*INDEX('Helper - Drop-downs'!$C$2:$C$10,MATCH($E38,'Helper - Drop-downs'!$A$2:$A$10,0),1),0),0)</f>
        <v>0</v>
      </c>
      <c r="AD38" s="10">
        <f>IFERROR(IF(AND(ISNUMBER(MATCH(AD$8,$L38:$W38,0)),AD$8&lt;=$K38),$D38*INDEX('Helper - Drop-downs'!$C$2:$C$10,MATCH($E38,'Helper - Drop-downs'!$A$2:$A$10,0),1),0),0)</f>
        <v>0</v>
      </c>
      <c r="AE38" s="10">
        <f>IFERROR(IF(AND(ISNUMBER(MATCH(AE$8,$L38:$W38,0)),AE$8&lt;=$K38),$D38*INDEX('Helper - Drop-downs'!$C$2:$C$10,MATCH($E38,'Helper - Drop-downs'!$A$2:$A$10,0),1),0),0)</f>
        <v>0</v>
      </c>
      <c r="AF38" s="10">
        <f>IFERROR(IF(AND(ISNUMBER(MATCH(AF$8,$L38:$W38,0)),AF$8&lt;=$K38),$D38*INDEX('Helper - Drop-downs'!$C$2:$C$10,MATCH($E38,'Helper - Drop-downs'!$A$2:$A$10,0),1),0),0)</f>
        <v>0</v>
      </c>
      <c r="AG38" s="10">
        <f>IFERROR(IF(AND(ISNUMBER(MATCH(AG$8,$L38:$W38,0)),AG$8&lt;=$K38),$D38*INDEX('Helper - Drop-downs'!$C$2:$C$10,MATCH($E38,'Helper - Drop-downs'!$A$2:$A$10,0),1),0),0)</f>
        <v>0</v>
      </c>
      <c r="AH38" s="10">
        <f>IFERROR(IF(AND(ISNUMBER(MATCH(AH$8,$L38:$W38,0)),AH$8&lt;=$K38),$D38*INDEX('Helper - Drop-downs'!$C$2:$C$10,MATCH($E38,'Helper - Drop-downs'!$A$2:$A$10,0),1),0),0)</f>
        <v>0</v>
      </c>
      <c r="AI38" s="10">
        <f>IFERROR(IF(AND(ISNUMBER(MATCH(AI$8,$L38:$W38,0)),AI$8&lt;=$K38),$D38*INDEX('Helper - Drop-downs'!$C$2:$C$10,MATCH($E38,'Helper - Drop-downs'!$A$2:$A$10,0),1),0),0)</f>
        <v>0</v>
      </c>
      <c r="AJ38" s="10">
        <f t="shared" si="9"/>
        <v>0</v>
      </c>
    </row>
    <row r="39" spans="1:36" x14ac:dyDescent="0.3">
      <c r="A39" t="s">
        <v>30</v>
      </c>
      <c r="B39" t="s">
        <v>94</v>
      </c>
      <c r="C39" s="13"/>
      <c r="D39" s="52">
        <v>0</v>
      </c>
      <c r="E39" s="8"/>
      <c r="F39" s="8"/>
      <c r="G39" s="8"/>
      <c r="I39" t="s">
        <v>77</v>
      </c>
      <c r="J39" s="4">
        <f>IFERROR(INDEX('Helper - Drop-downs'!$C$13:$C$24,MATCH($F39,'Helper - Drop-downs'!$A$13:$A$24,0),1),0)</f>
        <v>0</v>
      </c>
      <c r="K39" s="4">
        <f>IFERROR(J39+INDEX('Helper - Drop-downs'!$B$27:$B$38,MATCH($G39,'Helper - Drop-downs'!$A$27:$A$37,0),1),0)</f>
        <v>0</v>
      </c>
      <c r="L39" s="4">
        <f t="shared" si="10"/>
        <v>0</v>
      </c>
      <c r="M39" s="4">
        <f>IFERROR(L39+INDEX('Helper - Drop-downs'!$D$2:$D$10,MATCH($E39,'Helper - Drop-downs'!$A$2:$A$10,0),1),0)</f>
        <v>0</v>
      </c>
      <c r="N39" s="4">
        <f>IFERROR(M39+INDEX('Helper - Drop-downs'!$D$2:$D$10,MATCH($E39,'Helper - Drop-downs'!$A$2:$A$10,0),1),0)</f>
        <v>0</v>
      </c>
      <c r="O39" s="4">
        <f>IFERROR(N39+INDEX('Helper - Drop-downs'!$D$2:$D$10,MATCH($E39,'Helper - Drop-downs'!$A$2:$A$10,0),1),0)</f>
        <v>0</v>
      </c>
      <c r="P39" s="4">
        <f>IFERROR(O39+INDEX('Helper - Drop-downs'!$D$2:$D$10,MATCH($E39,'Helper - Drop-downs'!$A$2:$A$10,0),1),0)</f>
        <v>0</v>
      </c>
      <c r="Q39" s="4">
        <f>IFERROR(P39+INDEX('Helper - Drop-downs'!$D$2:$D$10,MATCH($E39,'Helper - Drop-downs'!$A$2:$A$10,0),1),0)</f>
        <v>0</v>
      </c>
      <c r="R39" s="4">
        <f>IFERROR(Q39+INDEX('Helper - Drop-downs'!$D$2:$D$10,MATCH($E39,'Helper - Drop-downs'!$A$2:$A$10,0),1),0)</f>
        <v>0</v>
      </c>
      <c r="S39" s="4">
        <f>IFERROR(R39+INDEX('Helper - Drop-downs'!$D$2:$D$10,MATCH($E39,'Helper - Drop-downs'!$A$2:$A$10,0),1),0)</f>
        <v>0</v>
      </c>
      <c r="T39" s="4">
        <f>IFERROR(S39+INDEX('Helper - Drop-downs'!$D$2:$D$10,MATCH($E39,'Helper - Drop-downs'!$A$2:$A$10,0),1),0)</f>
        <v>0</v>
      </c>
      <c r="U39" s="4">
        <f>IFERROR(T39+INDEX('Helper - Drop-downs'!$D$2:$D$10,MATCH($E39,'Helper - Drop-downs'!$A$2:$A$10,0),1),0)</f>
        <v>0</v>
      </c>
      <c r="V39" s="4">
        <f>IFERROR(U39+INDEX('Helper - Drop-downs'!$D$2:$D$10,MATCH($E39,'Helper - Drop-downs'!$A$2:$A$10,0),1),0)</f>
        <v>0</v>
      </c>
      <c r="W39" s="4">
        <f>IFERROR(V39+INDEX('Helper - Drop-downs'!$D$2:$D$10,MATCH($E39,'Helper - Drop-downs'!$A$2:$A$10,0),1),0)</f>
        <v>0</v>
      </c>
      <c r="X39" s="10">
        <f>IFERROR(IF(AND(ISNUMBER(MATCH(X$8,$L39:$W39,0)),X$8&lt;=$K39),$D39*INDEX('Helper - Drop-downs'!$C$2:$C$10,MATCH($E39,'Helper - Drop-downs'!$A$2:$A$10,0),1),0),0)</f>
        <v>0</v>
      </c>
      <c r="Y39" s="10">
        <f>IFERROR(IF(AND(ISNUMBER(MATCH(Y$8,$L39:$W39,0)),Y$8&lt;=$K39),$D39*INDEX('Helper - Drop-downs'!$C$2:$C$10,MATCH($E39,'Helper - Drop-downs'!$A$2:$A$10,0),1),0),0)</f>
        <v>0</v>
      </c>
      <c r="Z39" s="10">
        <f>IFERROR(IF(AND(ISNUMBER(MATCH(Z$8,$L39:$W39,0)),Z$8&lt;=$K39),$D39*INDEX('Helper - Drop-downs'!$C$2:$C$10,MATCH($E39,'Helper - Drop-downs'!$A$2:$A$10,0),1),0),0)</f>
        <v>0</v>
      </c>
      <c r="AA39" s="10">
        <f>IFERROR(IF(AND(ISNUMBER(MATCH(AA$8,$L39:$W39,0)),AA$8&lt;=$K39),$D39*INDEX('Helper - Drop-downs'!$C$2:$C$10,MATCH($E39,'Helper - Drop-downs'!$A$2:$A$10,0),1),0),0)</f>
        <v>0</v>
      </c>
      <c r="AB39" s="10">
        <f>IFERROR(IF(AND(ISNUMBER(MATCH(AB$8,$L39:$W39,0)),AB$8&lt;=$K39),$D39*INDEX('Helper - Drop-downs'!$C$2:$C$10,MATCH($E39,'Helper - Drop-downs'!$A$2:$A$10,0),1),0),0)</f>
        <v>0</v>
      </c>
      <c r="AC39" s="10">
        <f>IFERROR(IF(AND(ISNUMBER(MATCH(AC$8,$L39:$W39,0)),AC$8&lt;=$K39),$D39*INDEX('Helper - Drop-downs'!$C$2:$C$10,MATCH($E39,'Helper - Drop-downs'!$A$2:$A$10,0),1),0),0)</f>
        <v>0</v>
      </c>
      <c r="AD39" s="10">
        <f>IFERROR(IF(AND(ISNUMBER(MATCH(AD$8,$L39:$W39,0)),AD$8&lt;=$K39),$D39*INDEX('Helper - Drop-downs'!$C$2:$C$10,MATCH($E39,'Helper - Drop-downs'!$A$2:$A$10,0),1),0),0)</f>
        <v>0</v>
      </c>
      <c r="AE39" s="10">
        <f>IFERROR(IF(AND(ISNUMBER(MATCH(AE$8,$L39:$W39,0)),AE$8&lt;=$K39),$D39*INDEX('Helper - Drop-downs'!$C$2:$C$10,MATCH($E39,'Helper - Drop-downs'!$A$2:$A$10,0),1),0),0)</f>
        <v>0</v>
      </c>
      <c r="AF39" s="10">
        <f>IFERROR(IF(AND(ISNUMBER(MATCH(AF$8,$L39:$W39,0)),AF$8&lt;=$K39),$D39*INDEX('Helper - Drop-downs'!$C$2:$C$10,MATCH($E39,'Helper - Drop-downs'!$A$2:$A$10,0),1),0),0)</f>
        <v>0</v>
      </c>
      <c r="AG39" s="10">
        <f>IFERROR(IF(AND(ISNUMBER(MATCH(AG$8,$L39:$W39,0)),AG$8&lt;=$K39),$D39*INDEX('Helper - Drop-downs'!$C$2:$C$10,MATCH($E39,'Helper - Drop-downs'!$A$2:$A$10,0),1),0),0)</f>
        <v>0</v>
      </c>
      <c r="AH39" s="10">
        <f>IFERROR(IF(AND(ISNUMBER(MATCH(AH$8,$L39:$W39,0)),AH$8&lt;=$K39),$D39*INDEX('Helper - Drop-downs'!$C$2:$C$10,MATCH($E39,'Helper - Drop-downs'!$A$2:$A$10,0),1),0),0)</f>
        <v>0</v>
      </c>
      <c r="AI39" s="10">
        <f>IFERROR(IF(AND(ISNUMBER(MATCH(AI$8,$L39:$W39,0)),AI$8&lt;=$K39),$D39*INDEX('Helper - Drop-downs'!$C$2:$C$10,MATCH($E39,'Helper - Drop-downs'!$A$2:$A$10,0),1),0),0)</f>
        <v>0</v>
      </c>
      <c r="AJ39" s="10">
        <f t="shared" si="9"/>
        <v>0</v>
      </c>
    </row>
    <row r="40" spans="1:36" x14ac:dyDescent="0.3">
      <c r="A40" t="s">
        <v>30</v>
      </c>
      <c r="B40" t="s">
        <v>95</v>
      </c>
      <c r="C40" s="13"/>
      <c r="D40" s="52">
        <v>0</v>
      </c>
      <c r="E40" s="8"/>
      <c r="F40" s="8"/>
      <c r="G40" s="8"/>
      <c r="I40" t="s">
        <v>77</v>
      </c>
      <c r="J40" s="4">
        <f>IFERROR(INDEX('Helper - Drop-downs'!$C$13:$C$24,MATCH($F40,'Helper - Drop-downs'!$A$13:$A$24,0),1),0)</f>
        <v>0</v>
      </c>
      <c r="K40" s="4">
        <f>IFERROR(J40+INDEX('Helper - Drop-downs'!$B$27:$B$38,MATCH($G40,'Helper - Drop-downs'!$A$27:$A$37,0),1),0)</f>
        <v>0</v>
      </c>
      <c r="L40" s="4">
        <f t="shared" si="10"/>
        <v>0</v>
      </c>
      <c r="M40" s="4">
        <f>IFERROR(L40+INDEX('Helper - Drop-downs'!$D$2:$D$10,MATCH($E40,'Helper - Drop-downs'!$A$2:$A$10,0),1),0)</f>
        <v>0</v>
      </c>
      <c r="N40" s="4">
        <f>IFERROR(M40+INDEX('Helper - Drop-downs'!$D$2:$D$10,MATCH($E40,'Helper - Drop-downs'!$A$2:$A$10,0),1),0)</f>
        <v>0</v>
      </c>
      <c r="O40" s="4">
        <f>IFERROR(N40+INDEX('Helper - Drop-downs'!$D$2:$D$10,MATCH($E40,'Helper - Drop-downs'!$A$2:$A$10,0),1),0)</f>
        <v>0</v>
      </c>
      <c r="P40" s="4">
        <f>IFERROR(O40+INDEX('Helper - Drop-downs'!$D$2:$D$10,MATCH($E40,'Helper - Drop-downs'!$A$2:$A$10,0),1),0)</f>
        <v>0</v>
      </c>
      <c r="Q40" s="4">
        <f>IFERROR(P40+INDEX('Helper - Drop-downs'!$D$2:$D$10,MATCH($E40,'Helper - Drop-downs'!$A$2:$A$10,0),1),0)</f>
        <v>0</v>
      </c>
      <c r="R40" s="4">
        <f>IFERROR(Q40+INDEX('Helper - Drop-downs'!$D$2:$D$10,MATCH($E40,'Helper - Drop-downs'!$A$2:$A$10,0),1),0)</f>
        <v>0</v>
      </c>
      <c r="S40" s="4">
        <f>IFERROR(R40+INDEX('Helper - Drop-downs'!$D$2:$D$10,MATCH($E40,'Helper - Drop-downs'!$A$2:$A$10,0),1),0)</f>
        <v>0</v>
      </c>
      <c r="T40" s="4">
        <f>IFERROR(S40+INDEX('Helper - Drop-downs'!$D$2:$D$10,MATCH($E40,'Helper - Drop-downs'!$A$2:$A$10,0),1),0)</f>
        <v>0</v>
      </c>
      <c r="U40" s="4">
        <f>IFERROR(T40+INDEX('Helper - Drop-downs'!$D$2:$D$10,MATCH($E40,'Helper - Drop-downs'!$A$2:$A$10,0),1),0)</f>
        <v>0</v>
      </c>
      <c r="V40" s="4">
        <f>IFERROR(U40+INDEX('Helper - Drop-downs'!$D$2:$D$10,MATCH($E40,'Helper - Drop-downs'!$A$2:$A$10,0),1),0)</f>
        <v>0</v>
      </c>
      <c r="W40" s="4">
        <f>IFERROR(V40+INDEX('Helper - Drop-downs'!$D$2:$D$10,MATCH($E40,'Helper - Drop-downs'!$A$2:$A$10,0),1),0)</f>
        <v>0</v>
      </c>
      <c r="X40" s="10">
        <f>IFERROR(IF(AND(ISNUMBER(MATCH(X$8,$L40:$W40,0)),X$8&lt;=$K40),$D40*INDEX('Helper - Drop-downs'!$C$2:$C$10,MATCH($E40,'Helper - Drop-downs'!$A$2:$A$10,0),1),0),0)</f>
        <v>0</v>
      </c>
      <c r="Y40" s="10">
        <f>IFERROR(IF(AND(ISNUMBER(MATCH(Y$8,$L40:$W40,0)),Y$8&lt;=$K40),$D40*INDEX('Helper - Drop-downs'!$C$2:$C$10,MATCH($E40,'Helper - Drop-downs'!$A$2:$A$10,0),1),0),0)</f>
        <v>0</v>
      </c>
      <c r="Z40" s="10">
        <f>IFERROR(IF(AND(ISNUMBER(MATCH(Z$8,$L40:$W40,0)),Z$8&lt;=$K40),$D40*INDEX('Helper - Drop-downs'!$C$2:$C$10,MATCH($E40,'Helper - Drop-downs'!$A$2:$A$10,0),1),0),0)</f>
        <v>0</v>
      </c>
      <c r="AA40" s="10">
        <f>IFERROR(IF(AND(ISNUMBER(MATCH(AA$8,$L40:$W40,0)),AA$8&lt;=$K40),$D40*INDEX('Helper - Drop-downs'!$C$2:$C$10,MATCH($E40,'Helper - Drop-downs'!$A$2:$A$10,0),1),0),0)</f>
        <v>0</v>
      </c>
      <c r="AB40" s="10">
        <f>IFERROR(IF(AND(ISNUMBER(MATCH(AB$8,$L40:$W40,0)),AB$8&lt;=$K40),$D40*INDEX('Helper - Drop-downs'!$C$2:$C$10,MATCH($E40,'Helper - Drop-downs'!$A$2:$A$10,0),1),0),0)</f>
        <v>0</v>
      </c>
      <c r="AC40" s="10">
        <f>IFERROR(IF(AND(ISNUMBER(MATCH(AC$8,$L40:$W40,0)),AC$8&lt;=$K40),$D40*INDEX('Helper - Drop-downs'!$C$2:$C$10,MATCH($E40,'Helper - Drop-downs'!$A$2:$A$10,0),1),0),0)</f>
        <v>0</v>
      </c>
      <c r="AD40" s="10">
        <f>IFERROR(IF(AND(ISNUMBER(MATCH(AD$8,$L40:$W40,0)),AD$8&lt;=$K40),$D40*INDEX('Helper - Drop-downs'!$C$2:$C$10,MATCH($E40,'Helper - Drop-downs'!$A$2:$A$10,0),1),0),0)</f>
        <v>0</v>
      </c>
      <c r="AE40" s="10">
        <f>IFERROR(IF(AND(ISNUMBER(MATCH(AE$8,$L40:$W40,0)),AE$8&lt;=$K40),$D40*INDEX('Helper - Drop-downs'!$C$2:$C$10,MATCH($E40,'Helper - Drop-downs'!$A$2:$A$10,0),1),0),0)</f>
        <v>0</v>
      </c>
      <c r="AF40" s="10">
        <f>IFERROR(IF(AND(ISNUMBER(MATCH(AF$8,$L40:$W40,0)),AF$8&lt;=$K40),$D40*INDEX('Helper - Drop-downs'!$C$2:$C$10,MATCH($E40,'Helper - Drop-downs'!$A$2:$A$10,0),1),0),0)</f>
        <v>0</v>
      </c>
      <c r="AG40" s="10">
        <f>IFERROR(IF(AND(ISNUMBER(MATCH(AG$8,$L40:$W40,0)),AG$8&lt;=$K40),$D40*INDEX('Helper - Drop-downs'!$C$2:$C$10,MATCH($E40,'Helper - Drop-downs'!$A$2:$A$10,0),1),0),0)</f>
        <v>0</v>
      </c>
      <c r="AH40" s="10">
        <f>IFERROR(IF(AND(ISNUMBER(MATCH(AH$8,$L40:$W40,0)),AH$8&lt;=$K40),$D40*INDEX('Helper - Drop-downs'!$C$2:$C$10,MATCH($E40,'Helper - Drop-downs'!$A$2:$A$10,0),1),0),0)</f>
        <v>0</v>
      </c>
      <c r="AI40" s="10">
        <f>IFERROR(IF(AND(ISNUMBER(MATCH(AI$8,$L40:$W40,0)),AI$8&lt;=$K40),$D40*INDEX('Helper - Drop-downs'!$C$2:$C$10,MATCH($E40,'Helper - Drop-downs'!$A$2:$A$10,0),1),0),0)</f>
        <v>0</v>
      </c>
      <c r="AJ40" s="10">
        <f t="shared" si="9"/>
        <v>0</v>
      </c>
    </row>
    <row r="41" spans="1:36" x14ac:dyDescent="0.3">
      <c r="D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6" ht="15.6" x14ac:dyDescent="0.3">
      <c r="C42" s="54" t="s">
        <v>96</v>
      </c>
      <c r="D42" s="53">
        <f>SUM(AJ9:AJ18)-SUM(AJ22:AJ40)</f>
        <v>0</v>
      </c>
      <c r="E42" s="139" t="s">
        <v>97</v>
      </c>
      <c r="F42" s="139"/>
      <c r="G42" s="139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6" x14ac:dyDescent="0.3">
      <c r="E43" s="139"/>
      <c r="F43" s="139"/>
      <c r="G43" s="13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6" x14ac:dyDescent="0.3">
      <c r="E44" s="139"/>
      <c r="F44" s="139"/>
      <c r="G44" s="13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6" x14ac:dyDescent="0.3">
      <c r="D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6" x14ac:dyDescent="0.3">
      <c r="A46" s="1" t="s">
        <v>98</v>
      </c>
      <c r="B46" s="1" t="s">
        <v>99</v>
      </c>
      <c r="C46" s="91" t="s">
        <v>100</v>
      </c>
      <c r="D46" s="12" t="s">
        <v>65</v>
      </c>
      <c r="E46" s="12" t="s">
        <v>66</v>
      </c>
      <c r="F46" s="12" t="s">
        <v>67</v>
      </c>
      <c r="G46" s="12" t="s">
        <v>68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6" x14ac:dyDescent="0.3">
      <c r="A47" t="s">
        <v>24</v>
      </c>
      <c r="B47" t="s">
        <v>101</v>
      </c>
      <c r="D47" s="52">
        <v>0</v>
      </c>
      <c r="E47" s="8"/>
      <c r="F47" s="8"/>
      <c r="G47" s="8"/>
      <c r="I47" t="s">
        <v>102</v>
      </c>
      <c r="J47" s="4">
        <f>IFERROR(INDEX('Helper - Drop-downs'!$C$13:$C$24,MATCH($F47,'Helper - Drop-downs'!$A$13:$A$24,0),1),0)</f>
        <v>0</v>
      </c>
      <c r="K47" s="4">
        <f>IFERROR(J47+INDEX('Helper - Drop-downs'!$B$27:$B$38,MATCH($G47,'Helper - Drop-downs'!$A$27:$A$37,0),1),0)</f>
        <v>0</v>
      </c>
      <c r="L47" s="4">
        <f t="shared" si="8"/>
        <v>0</v>
      </c>
      <c r="M47" s="4">
        <f>IFERROR(L47+INDEX('Helper - Drop-downs'!$D$2:$D$10,MATCH($E47,'Helper - Drop-downs'!$A$2:$A$10,0),1),0)</f>
        <v>0</v>
      </c>
      <c r="N47" s="4">
        <f>IFERROR(M47+INDEX('Helper - Drop-downs'!$D$2:$D$10,MATCH($E47,'Helper - Drop-downs'!$A$2:$A$10,0),1),0)</f>
        <v>0</v>
      </c>
      <c r="O47" s="4">
        <f>IFERROR(N47+INDEX('Helper - Drop-downs'!$D$2:$D$10,MATCH($E47,'Helper - Drop-downs'!$A$2:$A$10,0),1),0)</f>
        <v>0</v>
      </c>
      <c r="P47" s="4">
        <f>IFERROR(O47+INDEX('Helper - Drop-downs'!$D$2:$D$10,MATCH($E47,'Helper - Drop-downs'!$A$2:$A$10,0),1),0)</f>
        <v>0</v>
      </c>
      <c r="Q47" s="4">
        <f>IFERROR(P47+INDEX('Helper - Drop-downs'!$D$2:$D$10,MATCH($E47,'Helper - Drop-downs'!$A$2:$A$10,0),1),0)</f>
        <v>0</v>
      </c>
      <c r="R47" s="4">
        <f>IFERROR(Q47+INDEX('Helper - Drop-downs'!$D$2:$D$10,MATCH($E47,'Helper - Drop-downs'!$A$2:$A$10,0),1),0)</f>
        <v>0</v>
      </c>
      <c r="S47" s="4">
        <f>IFERROR(R47+INDEX('Helper - Drop-downs'!$D$2:$D$10,MATCH($E47,'Helper - Drop-downs'!$A$2:$A$10,0),1),0)</f>
        <v>0</v>
      </c>
      <c r="T47" s="4">
        <f>IFERROR(S47+INDEX('Helper - Drop-downs'!$D$2:$D$10,MATCH($E47,'Helper - Drop-downs'!$A$2:$A$10,0),1),0)</f>
        <v>0</v>
      </c>
      <c r="U47" s="4">
        <f>IFERROR(T47+INDEX('Helper - Drop-downs'!$D$2:$D$10,MATCH($E47,'Helper - Drop-downs'!$A$2:$A$10,0),1),0)</f>
        <v>0</v>
      </c>
      <c r="V47" s="4">
        <f>IFERROR(U47+INDEX('Helper - Drop-downs'!$D$2:$D$10,MATCH($E47,'Helper - Drop-downs'!$A$2:$A$10,0),1),0)</f>
        <v>0</v>
      </c>
      <c r="W47" s="4">
        <f>IFERROR(V47+INDEX('Helper - Drop-downs'!$D$2:$D$10,MATCH($E47,'Helper - Drop-downs'!$A$2:$A$10,0),1),0)</f>
        <v>0</v>
      </c>
      <c r="X47" s="10">
        <f>IFERROR(IF(AND(ISNUMBER(MATCH(X$8,$L47:$W47,0)),X$8&lt;=$K47),$D47*INDEX('Helper - Drop-downs'!$C$2:$C$10,MATCH($E47,'Helper - Drop-downs'!$A$2:$A$10,0),1),0),0)</f>
        <v>0</v>
      </c>
      <c r="Y47" s="10">
        <f>IFERROR(IF(AND(ISNUMBER(MATCH(Y$8,$L47:$W47,0)),Y$8&lt;=$K47),$D47*INDEX('Helper - Drop-downs'!$C$2:$C$10,MATCH($E47,'Helper - Drop-downs'!$A$2:$A$10,0),1),0),0)</f>
        <v>0</v>
      </c>
      <c r="Z47" s="10">
        <f>IFERROR(IF(AND(ISNUMBER(MATCH(Z$8,$L47:$W47,0)),Z$8&lt;=$K47),$D47*INDEX('Helper - Drop-downs'!$C$2:$C$10,MATCH($E47,'Helper - Drop-downs'!$A$2:$A$10,0),1),0),0)</f>
        <v>0</v>
      </c>
      <c r="AA47" s="10">
        <f>IFERROR(IF(AND(ISNUMBER(MATCH(AA$8,$L47:$W47,0)),AA$8&lt;=$K47),$D47*INDEX('Helper - Drop-downs'!$C$2:$C$10,MATCH($E47,'Helper - Drop-downs'!$A$2:$A$10,0),1),0),0)</f>
        <v>0</v>
      </c>
      <c r="AB47" s="10">
        <f>IFERROR(IF(AND(ISNUMBER(MATCH(AB$8,$L47:$W47,0)),AB$8&lt;=$K47),$D47*INDEX('Helper - Drop-downs'!$C$2:$C$10,MATCH($E47,'Helper - Drop-downs'!$A$2:$A$10,0),1),0),0)</f>
        <v>0</v>
      </c>
      <c r="AC47" s="10">
        <f>IFERROR(IF(AND(ISNUMBER(MATCH(AC$8,$L47:$W47,0)),AC$8&lt;=$K47),$D47*INDEX('Helper - Drop-downs'!$C$2:$C$10,MATCH($E47,'Helper - Drop-downs'!$A$2:$A$10,0),1),0),0)</f>
        <v>0</v>
      </c>
      <c r="AD47" s="10">
        <f>IFERROR(IF(AND(ISNUMBER(MATCH(AD$8,$L47:$W47,0)),AD$8&lt;=$K47),$D47*INDEX('Helper - Drop-downs'!$C$2:$C$10,MATCH($E47,'Helper - Drop-downs'!$A$2:$A$10,0),1),0),0)</f>
        <v>0</v>
      </c>
      <c r="AE47" s="10">
        <f>IFERROR(IF(AND(ISNUMBER(MATCH(AE$8,$L47:$W47,0)),AE$8&lt;=$K47),$D47*INDEX('Helper - Drop-downs'!$C$2:$C$10,MATCH($E47,'Helper - Drop-downs'!$A$2:$A$10,0),1),0),0)</f>
        <v>0</v>
      </c>
      <c r="AF47" s="10">
        <f>IFERROR(IF(AND(ISNUMBER(MATCH(AF$8,$L47:$W47,0)),AF$8&lt;=$K47),$D47*INDEX('Helper - Drop-downs'!$C$2:$C$10,MATCH($E47,'Helper - Drop-downs'!$A$2:$A$10,0),1),0),0)</f>
        <v>0</v>
      </c>
      <c r="AG47" s="10">
        <f>IFERROR(IF(AND(ISNUMBER(MATCH(AG$8,$L47:$W47,0)),AG$8&lt;=$K47),$D47*INDEX('Helper - Drop-downs'!$C$2:$C$10,MATCH($E47,'Helper - Drop-downs'!$A$2:$A$10,0),1),0),0)</f>
        <v>0</v>
      </c>
      <c r="AH47" s="10">
        <f>IFERROR(IF(AND(ISNUMBER(MATCH(AH$8,$L47:$W47,0)),AH$8&lt;=$K47),$D47*INDEX('Helper - Drop-downs'!$C$2:$C$10,MATCH($E47,'Helper - Drop-downs'!$A$2:$A$10,0),1),0),0)</f>
        <v>0</v>
      </c>
      <c r="AI47" s="10">
        <f>IFERROR(IF(AND(ISNUMBER(MATCH(AI$8,$L47:$W47,0)),AI$8&lt;=$K47),$D47*INDEX('Helper - Drop-downs'!$C$2:$C$10,MATCH($E47,'Helper - Drop-downs'!$A$2:$A$10,0),1),0),0)</f>
        <v>0</v>
      </c>
      <c r="AJ47" s="10">
        <f t="shared" ref="AJ47:AJ53" si="11">AVERAGE(X47:AI47)</f>
        <v>0</v>
      </c>
    </row>
    <row r="48" spans="1:36" x14ac:dyDescent="0.3">
      <c r="A48" t="s">
        <v>26</v>
      </c>
      <c r="B48" t="s">
        <v>26</v>
      </c>
      <c r="C48" s="13"/>
      <c r="D48" s="52">
        <v>0</v>
      </c>
      <c r="E48" s="8"/>
      <c r="F48" s="8"/>
      <c r="G48" s="8"/>
      <c r="I48" t="s">
        <v>102</v>
      </c>
      <c r="J48" s="4">
        <f>IFERROR(INDEX('Helper - Drop-downs'!$C$13:$C$24,MATCH($F48,'Helper - Drop-downs'!$A$13:$A$24,0),1),0)</f>
        <v>0</v>
      </c>
      <c r="K48" s="4">
        <f>IFERROR(J48+INDEX('Helper - Drop-downs'!$B$27:$B$38,MATCH($G48,'Helper - Drop-downs'!$A$27:$A$37,0),1),0)</f>
        <v>0</v>
      </c>
      <c r="L48" s="4">
        <f>IFERROR(J48,0)</f>
        <v>0</v>
      </c>
      <c r="M48" s="4">
        <f>IFERROR(L48+INDEX('Helper - Drop-downs'!$D$2:$D$10,MATCH($E48,'Helper - Drop-downs'!$A$2:$A$10,0),1),0)</f>
        <v>0</v>
      </c>
      <c r="N48" s="4">
        <f>IFERROR(M48+INDEX('Helper - Drop-downs'!$D$2:$D$10,MATCH($E48,'Helper - Drop-downs'!$A$2:$A$10,0),1),0)</f>
        <v>0</v>
      </c>
      <c r="O48" s="4">
        <f>IFERROR(N48+INDEX('Helper - Drop-downs'!$D$2:$D$10,MATCH($E48,'Helper - Drop-downs'!$A$2:$A$10,0),1),0)</f>
        <v>0</v>
      </c>
      <c r="P48" s="4">
        <f>IFERROR(O48+INDEX('Helper - Drop-downs'!$D$2:$D$10,MATCH($E48,'Helper - Drop-downs'!$A$2:$A$10,0),1),0)</f>
        <v>0</v>
      </c>
      <c r="Q48" s="4">
        <f>IFERROR(P48+INDEX('Helper - Drop-downs'!$D$2:$D$10,MATCH($E48,'Helper - Drop-downs'!$A$2:$A$10,0),1),0)</f>
        <v>0</v>
      </c>
      <c r="R48" s="4">
        <f>IFERROR(Q48+INDEX('Helper - Drop-downs'!$D$2:$D$10,MATCH($E48,'Helper - Drop-downs'!$A$2:$A$10,0),1),0)</f>
        <v>0</v>
      </c>
      <c r="S48" s="4">
        <f>IFERROR(R48+INDEX('Helper - Drop-downs'!$D$2:$D$10,MATCH($E48,'Helper - Drop-downs'!$A$2:$A$10,0),1),0)</f>
        <v>0</v>
      </c>
      <c r="T48" s="4">
        <f>IFERROR(S48+INDEX('Helper - Drop-downs'!$D$2:$D$10,MATCH($E48,'Helper - Drop-downs'!$A$2:$A$10,0),1),0)</f>
        <v>0</v>
      </c>
      <c r="U48" s="4">
        <f>IFERROR(T48+INDEX('Helper - Drop-downs'!$D$2:$D$10,MATCH($E48,'Helper - Drop-downs'!$A$2:$A$10,0),1),0)</f>
        <v>0</v>
      </c>
      <c r="V48" s="4">
        <f>IFERROR(U48+INDEX('Helper - Drop-downs'!$D$2:$D$10,MATCH($E48,'Helper - Drop-downs'!$A$2:$A$10,0),1),0)</f>
        <v>0</v>
      </c>
      <c r="W48" s="4">
        <f>IFERROR(V48+INDEX('Helper - Drop-downs'!$D$2:$D$10,MATCH($E48,'Helper - Drop-downs'!$A$2:$A$10,0),1),0)</f>
        <v>0</v>
      </c>
      <c r="X48" s="10">
        <f>IFERROR(IF(AND(ISNUMBER(MATCH(X$8,$L48:$W48,0)),X$8&lt;=$K48),$D48*INDEX('Helper - Drop-downs'!$C$2:$C$10,MATCH($E48,'Helper - Drop-downs'!$A$2:$A$10,0),1),0),0)</f>
        <v>0</v>
      </c>
      <c r="Y48" s="10">
        <f>IFERROR(IF(AND(ISNUMBER(MATCH(Y$8,$L48:$W48,0)),Y$8&lt;=$K48),$D48*INDEX('Helper - Drop-downs'!$C$2:$C$10,MATCH($E48,'Helper - Drop-downs'!$A$2:$A$10,0),1),0),0)</f>
        <v>0</v>
      </c>
      <c r="Z48" s="10">
        <f>IFERROR(IF(AND(ISNUMBER(MATCH(Z$8,$L48:$W48,0)),Z$8&lt;=$K48),$D48*INDEX('Helper - Drop-downs'!$C$2:$C$10,MATCH($E48,'Helper - Drop-downs'!$A$2:$A$10,0),1),0),0)</f>
        <v>0</v>
      </c>
      <c r="AA48" s="10">
        <f>IFERROR(IF(AND(ISNUMBER(MATCH(AA$8,$L48:$W48,0)),AA$8&lt;=$K48),$D48*INDEX('Helper - Drop-downs'!$C$2:$C$10,MATCH($E48,'Helper - Drop-downs'!$A$2:$A$10,0),1),0),0)</f>
        <v>0</v>
      </c>
      <c r="AB48" s="10">
        <f>IFERROR(IF(AND(ISNUMBER(MATCH(AB$8,$L48:$W48,0)),AB$8&lt;=$K48),$D48*INDEX('Helper - Drop-downs'!$C$2:$C$10,MATCH($E48,'Helper - Drop-downs'!$A$2:$A$10,0),1),0),0)</f>
        <v>0</v>
      </c>
      <c r="AC48" s="10">
        <f>IFERROR(IF(AND(ISNUMBER(MATCH(AC$8,$L48:$W48,0)),AC$8&lt;=$K48),$D48*INDEX('Helper - Drop-downs'!$C$2:$C$10,MATCH($E48,'Helper - Drop-downs'!$A$2:$A$10,0),1),0),0)</f>
        <v>0</v>
      </c>
      <c r="AD48" s="10">
        <f>IFERROR(IF(AND(ISNUMBER(MATCH(AD$8,$L48:$W48,0)),AD$8&lt;=$K48),$D48*INDEX('Helper - Drop-downs'!$C$2:$C$10,MATCH($E48,'Helper - Drop-downs'!$A$2:$A$10,0),1),0),0)</f>
        <v>0</v>
      </c>
      <c r="AE48" s="10">
        <f>IFERROR(IF(AND(ISNUMBER(MATCH(AE$8,$L48:$W48,0)),AE$8&lt;=$K48),$D48*INDEX('Helper - Drop-downs'!$C$2:$C$10,MATCH($E48,'Helper - Drop-downs'!$A$2:$A$10,0),1),0),0)</f>
        <v>0</v>
      </c>
      <c r="AF48" s="10">
        <f>IFERROR(IF(AND(ISNUMBER(MATCH(AF$8,$L48:$W48,0)),AF$8&lt;=$K48),$D48*INDEX('Helper - Drop-downs'!$C$2:$C$10,MATCH($E48,'Helper - Drop-downs'!$A$2:$A$10,0),1),0),0)</f>
        <v>0</v>
      </c>
      <c r="AG48" s="10">
        <f>IFERROR(IF(AND(ISNUMBER(MATCH(AG$8,$L48:$W48,0)),AG$8&lt;=$K48),$D48*INDEX('Helper - Drop-downs'!$C$2:$C$10,MATCH($E48,'Helper - Drop-downs'!$A$2:$A$10,0),1),0),0)</f>
        <v>0</v>
      </c>
      <c r="AH48" s="10">
        <f>IFERROR(IF(AND(ISNUMBER(MATCH(AH$8,$L48:$W48,0)),AH$8&lt;=$K48),$D48*INDEX('Helper - Drop-downs'!$C$2:$C$10,MATCH($E48,'Helper - Drop-downs'!$A$2:$A$10,0),1),0),0)</f>
        <v>0</v>
      </c>
      <c r="AI48" s="10">
        <f>IFERROR(IF(AND(ISNUMBER(MATCH(AI$8,$L48:$W48,0)),AI$8&lt;=$K48),$D48*INDEX('Helper - Drop-downs'!$C$2:$C$10,MATCH($E48,'Helper - Drop-downs'!$A$2:$A$10,0),1),0),0)</f>
        <v>0</v>
      </c>
      <c r="AJ48" s="10">
        <f t="shared" si="11"/>
        <v>0</v>
      </c>
    </row>
    <row r="49" spans="1:36" x14ac:dyDescent="0.3">
      <c r="A49" t="s">
        <v>27</v>
      </c>
      <c r="B49" t="s">
        <v>103</v>
      </c>
      <c r="C49" s="13"/>
      <c r="D49" s="52">
        <v>0</v>
      </c>
      <c r="E49" s="8"/>
      <c r="F49" s="8"/>
      <c r="G49" s="8"/>
      <c r="I49" t="s">
        <v>102</v>
      </c>
      <c r="J49" s="4">
        <f>IFERROR(INDEX('Helper - Drop-downs'!$C$13:$C$24,MATCH($F49,'Helper - Drop-downs'!$A$13:$A$24,0),1),0)</f>
        <v>0</v>
      </c>
      <c r="K49" s="4">
        <f>IFERROR(J49+INDEX('Helper - Drop-downs'!$B$27:$B$38,MATCH($G49,'Helper - Drop-downs'!$A$27:$A$37,0),1),0)</f>
        <v>0</v>
      </c>
      <c r="L49" s="4">
        <f t="shared" si="8"/>
        <v>0</v>
      </c>
      <c r="M49" s="4">
        <f>IFERROR(L49+INDEX('Helper - Drop-downs'!$D$2:$D$10,MATCH($E49,'Helper - Drop-downs'!$A$2:$A$10,0),1),0)</f>
        <v>0</v>
      </c>
      <c r="N49" s="4">
        <f>IFERROR(M49+INDEX('Helper - Drop-downs'!$D$2:$D$10,MATCH($E49,'Helper - Drop-downs'!$A$2:$A$10,0),1),0)</f>
        <v>0</v>
      </c>
      <c r="O49" s="4">
        <f>IFERROR(N49+INDEX('Helper - Drop-downs'!$D$2:$D$10,MATCH($E49,'Helper - Drop-downs'!$A$2:$A$10,0),1),0)</f>
        <v>0</v>
      </c>
      <c r="P49" s="4">
        <f>IFERROR(O49+INDEX('Helper - Drop-downs'!$D$2:$D$10,MATCH($E49,'Helper - Drop-downs'!$A$2:$A$10,0),1),0)</f>
        <v>0</v>
      </c>
      <c r="Q49" s="4">
        <f>IFERROR(P49+INDEX('Helper - Drop-downs'!$D$2:$D$10,MATCH($E49,'Helper - Drop-downs'!$A$2:$A$10,0),1),0)</f>
        <v>0</v>
      </c>
      <c r="R49" s="4">
        <f>IFERROR(Q49+INDEX('Helper - Drop-downs'!$D$2:$D$10,MATCH($E49,'Helper - Drop-downs'!$A$2:$A$10,0),1),0)</f>
        <v>0</v>
      </c>
      <c r="S49" s="4">
        <f>IFERROR(R49+INDEX('Helper - Drop-downs'!$D$2:$D$10,MATCH($E49,'Helper - Drop-downs'!$A$2:$A$10,0),1),0)</f>
        <v>0</v>
      </c>
      <c r="T49" s="4">
        <f>IFERROR(S49+INDEX('Helper - Drop-downs'!$D$2:$D$10,MATCH($E49,'Helper - Drop-downs'!$A$2:$A$10,0),1),0)</f>
        <v>0</v>
      </c>
      <c r="U49" s="4">
        <f>IFERROR(T49+INDEX('Helper - Drop-downs'!$D$2:$D$10,MATCH($E49,'Helper - Drop-downs'!$A$2:$A$10,0),1),0)</f>
        <v>0</v>
      </c>
      <c r="V49" s="4">
        <f>IFERROR(U49+INDEX('Helper - Drop-downs'!$D$2:$D$10,MATCH($E49,'Helper - Drop-downs'!$A$2:$A$10,0),1),0)</f>
        <v>0</v>
      </c>
      <c r="W49" s="4">
        <f>IFERROR(V49+INDEX('Helper - Drop-downs'!$D$2:$D$10,MATCH($E49,'Helper - Drop-downs'!$A$2:$A$10,0),1),0)</f>
        <v>0</v>
      </c>
      <c r="X49" s="10">
        <f>IFERROR(IF(AND(ISNUMBER(MATCH(X$8,$L49:$W49,0)),X$8&lt;=$K49),$D49*INDEX('Helper - Drop-downs'!$C$2:$C$10,MATCH($E49,'Helper - Drop-downs'!$A$2:$A$10,0),1),0),0)</f>
        <v>0</v>
      </c>
      <c r="Y49" s="10">
        <f>IFERROR(IF(AND(ISNUMBER(MATCH(Y$8,$L49:$W49,0)),Y$8&lt;=$K49),$D49*INDEX('Helper - Drop-downs'!$C$2:$C$10,MATCH($E49,'Helper - Drop-downs'!$A$2:$A$10,0),1),0),0)</f>
        <v>0</v>
      </c>
      <c r="Z49" s="10">
        <f>IFERROR(IF(AND(ISNUMBER(MATCH(Z$8,$L49:$W49,0)),Z$8&lt;=$K49),$D49*INDEX('Helper - Drop-downs'!$C$2:$C$10,MATCH($E49,'Helper - Drop-downs'!$A$2:$A$10,0),1),0),0)</f>
        <v>0</v>
      </c>
      <c r="AA49" s="10">
        <f>IFERROR(IF(AND(ISNUMBER(MATCH(AA$8,$L49:$W49,0)),AA$8&lt;=$K49),$D49*INDEX('Helper - Drop-downs'!$C$2:$C$10,MATCH($E49,'Helper - Drop-downs'!$A$2:$A$10,0),1),0),0)</f>
        <v>0</v>
      </c>
      <c r="AB49" s="10">
        <f>IFERROR(IF(AND(ISNUMBER(MATCH(AB$8,$L49:$W49,0)),AB$8&lt;=$K49),$D49*INDEX('Helper - Drop-downs'!$C$2:$C$10,MATCH($E49,'Helper - Drop-downs'!$A$2:$A$10,0),1),0),0)</f>
        <v>0</v>
      </c>
      <c r="AC49" s="10">
        <f>IFERROR(IF(AND(ISNUMBER(MATCH(AC$8,$L49:$W49,0)),AC$8&lt;=$K49),$D49*INDEX('Helper - Drop-downs'!$C$2:$C$10,MATCH($E49,'Helper - Drop-downs'!$A$2:$A$10,0),1),0),0)</f>
        <v>0</v>
      </c>
      <c r="AD49" s="10">
        <f>IFERROR(IF(AND(ISNUMBER(MATCH(AD$8,$L49:$W49,0)),AD$8&lt;=$K49),$D49*INDEX('Helper - Drop-downs'!$C$2:$C$10,MATCH($E49,'Helper - Drop-downs'!$A$2:$A$10,0),1),0),0)</f>
        <v>0</v>
      </c>
      <c r="AE49" s="10">
        <f>IFERROR(IF(AND(ISNUMBER(MATCH(AE$8,$L49:$W49,0)),AE$8&lt;=$K49),$D49*INDEX('Helper - Drop-downs'!$C$2:$C$10,MATCH($E49,'Helper - Drop-downs'!$A$2:$A$10,0),1),0),0)</f>
        <v>0</v>
      </c>
      <c r="AF49" s="10">
        <f>IFERROR(IF(AND(ISNUMBER(MATCH(AF$8,$L49:$W49,0)),AF$8&lt;=$K49),$D49*INDEX('Helper - Drop-downs'!$C$2:$C$10,MATCH($E49,'Helper - Drop-downs'!$A$2:$A$10,0),1),0),0)</f>
        <v>0</v>
      </c>
      <c r="AG49" s="10">
        <f>IFERROR(IF(AND(ISNUMBER(MATCH(AG$8,$L49:$W49,0)),AG$8&lt;=$K49),$D49*INDEX('Helper - Drop-downs'!$C$2:$C$10,MATCH($E49,'Helper - Drop-downs'!$A$2:$A$10,0),1),0),0)</f>
        <v>0</v>
      </c>
      <c r="AH49" s="10">
        <f>IFERROR(IF(AND(ISNUMBER(MATCH(AH$8,$L49:$W49,0)),AH$8&lt;=$K49),$D49*INDEX('Helper - Drop-downs'!$C$2:$C$10,MATCH($E49,'Helper - Drop-downs'!$A$2:$A$10,0),1),0),0)</f>
        <v>0</v>
      </c>
      <c r="AI49" s="10">
        <f>IFERROR(IF(AND(ISNUMBER(MATCH(AI$8,$L49:$W49,0)),AI$8&lt;=$K49),$D49*INDEX('Helper - Drop-downs'!$C$2:$C$10,MATCH($E49,'Helper - Drop-downs'!$A$2:$A$10,0),1),0),0)</f>
        <v>0</v>
      </c>
      <c r="AJ49" s="10">
        <f t="shared" si="11"/>
        <v>0</v>
      </c>
    </row>
    <row r="50" spans="1:36" x14ac:dyDescent="0.3">
      <c r="A50" t="s">
        <v>45</v>
      </c>
      <c r="B50" t="s">
        <v>104</v>
      </c>
      <c r="C50" s="14"/>
      <c r="D50" s="52">
        <v>0</v>
      </c>
      <c r="E50" s="8"/>
      <c r="F50" s="8"/>
      <c r="G50" s="8"/>
      <c r="I50" t="s">
        <v>102</v>
      </c>
      <c r="J50" s="4">
        <f>IFERROR(INDEX('Helper - Drop-downs'!$C$13:$C$24,MATCH($F50,'Helper - Drop-downs'!$A$13:$A$24,0),1),0)</f>
        <v>0</v>
      </c>
      <c r="K50" s="4">
        <f>IFERROR(J50+INDEX('Helper - Drop-downs'!$B$27:$B$38,MATCH($G50,'Helper - Drop-downs'!$A$27:$A$37,0),1),0)</f>
        <v>0</v>
      </c>
      <c r="L50" s="4">
        <f t="shared" si="8"/>
        <v>0</v>
      </c>
      <c r="M50" s="4">
        <f>IFERROR(L50+INDEX('Helper - Drop-downs'!$D$2:$D$10,MATCH($E50,'Helper - Drop-downs'!$A$2:$A$10,0),1),0)</f>
        <v>0</v>
      </c>
      <c r="N50" s="4">
        <f>IFERROR(M50+INDEX('Helper - Drop-downs'!$D$2:$D$10,MATCH($E50,'Helper - Drop-downs'!$A$2:$A$10,0),1),0)</f>
        <v>0</v>
      </c>
      <c r="O50" s="4">
        <f>IFERROR(N50+INDEX('Helper - Drop-downs'!$D$2:$D$10,MATCH($E50,'Helper - Drop-downs'!$A$2:$A$10,0),1),0)</f>
        <v>0</v>
      </c>
      <c r="P50" s="4">
        <f>IFERROR(O50+INDEX('Helper - Drop-downs'!$D$2:$D$10,MATCH($E50,'Helper - Drop-downs'!$A$2:$A$10,0),1),0)</f>
        <v>0</v>
      </c>
      <c r="Q50" s="4">
        <f>IFERROR(P50+INDEX('Helper - Drop-downs'!$D$2:$D$10,MATCH($E50,'Helper - Drop-downs'!$A$2:$A$10,0),1),0)</f>
        <v>0</v>
      </c>
      <c r="R50" s="4">
        <f>IFERROR(Q50+INDEX('Helper - Drop-downs'!$D$2:$D$10,MATCH($E50,'Helper - Drop-downs'!$A$2:$A$10,0),1),0)</f>
        <v>0</v>
      </c>
      <c r="S50" s="4">
        <f>IFERROR(R50+INDEX('Helper - Drop-downs'!$D$2:$D$10,MATCH($E50,'Helper - Drop-downs'!$A$2:$A$10,0),1),0)</f>
        <v>0</v>
      </c>
      <c r="T50" s="4">
        <f>IFERROR(S50+INDEX('Helper - Drop-downs'!$D$2:$D$10,MATCH($E50,'Helper - Drop-downs'!$A$2:$A$10,0),1),0)</f>
        <v>0</v>
      </c>
      <c r="U50" s="4">
        <f>IFERROR(T50+INDEX('Helper - Drop-downs'!$D$2:$D$10,MATCH($E50,'Helper - Drop-downs'!$A$2:$A$10,0),1),0)</f>
        <v>0</v>
      </c>
      <c r="V50" s="4">
        <f>IFERROR(U50+INDEX('Helper - Drop-downs'!$D$2:$D$10,MATCH($E50,'Helper - Drop-downs'!$A$2:$A$10,0),1),0)</f>
        <v>0</v>
      </c>
      <c r="W50" s="4">
        <f>IFERROR(V50+INDEX('Helper - Drop-downs'!$D$2:$D$10,MATCH($E50,'Helper - Drop-downs'!$A$2:$A$10,0),1),0)</f>
        <v>0</v>
      </c>
      <c r="X50" s="10">
        <f>IFERROR(IF(AND(ISNUMBER(MATCH(X$8,$L50:$W50,0)),X$8&lt;=$K50),$D50*INDEX('Helper - Drop-downs'!$C$2:$C$10,MATCH($E50,'Helper - Drop-downs'!$A$2:$A$10,0),1),0),0)</f>
        <v>0</v>
      </c>
      <c r="Y50" s="10">
        <f>IFERROR(IF(AND(ISNUMBER(MATCH(Y$8,$L50:$W50,0)),Y$8&lt;=$K50),$D50*INDEX('Helper - Drop-downs'!$C$2:$C$10,MATCH($E50,'Helper - Drop-downs'!$A$2:$A$10,0),1),0),0)</f>
        <v>0</v>
      </c>
      <c r="Z50" s="10">
        <f>IFERROR(IF(AND(ISNUMBER(MATCH(Z$8,$L50:$W50,0)),Z$8&lt;=$K50),$D50*INDEX('Helper - Drop-downs'!$C$2:$C$10,MATCH($E50,'Helper - Drop-downs'!$A$2:$A$10,0),1),0),0)</f>
        <v>0</v>
      </c>
      <c r="AA50" s="10">
        <f>IFERROR(IF(AND(ISNUMBER(MATCH(AA$8,$L50:$W50,0)),AA$8&lt;=$K50),$D50*INDEX('Helper - Drop-downs'!$C$2:$C$10,MATCH($E50,'Helper - Drop-downs'!$A$2:$A$10,0),1),0),0)</f>
        <v>0</v>
      </c>
      <c r="AB50" s="10">
        <f>IFERROR(IF(AND(ISNUMBER(MATCH(AB$8,$L50:$W50,0)),AB$8&lt;=$K50),$D50*INDEX('Helper - Drop-downs'!$C$2:$C$10,MATCH($E50,'Helper - Drop-downs'!$A$2:$A$10,0),1),0),0)</f>
        <v>0</v>
      </c>
      <c r="AC50" s="10">
        <f>IFERROR(IF(AND(ISNUMBER(MATCH(AC$8,$L50:$W50,0)),AC$8&lt;=$K50),$D50*INDEX('Helper - Drop-downs'!$C$2:$C$10,MATCH($E50,'Helper - Drop-downs'!$A$2:$A$10,0),1),0),0)</f>
        <v>0</v>
      </c>
      <c r="AD50" s="10">
        <f>IFERROR(IF(AND(ISNUMBER(MATCH(AD$8,$L50:$W50,0)),AD$8&lt;=$K50),$D50*INDEX('Helper - Drop-downs'!$C$2:$C$10,MATCH($E50,'Helper - Drop-downs'!$A$2:$A$10,0),1),0),0)</f>
        <v>0</v>
      </c>
      <c r="AE50" s="10">
        <f>IFERROR(IF(AND(ISNUMBER(MATCH(AE$8,$L50:$W50,0)),AE$8&lt;=$K50),$D50*INDEX('Helper - Drop-downs'!$C$2:$C$10,MATCH($E50,'Helper - Drop-downs'!$A$2:$A$10,0),1),0),0)</f>
        <v>0</v>
      </c>
      <c r="AF50" s="10">
        <f>IFERROR(IF(AND(ISNUMBER(MATCH(AF$8,$L50:$W50,0)),AF$8&lt;=$K50),$D50*INDEX('Helper - Drop-downs'!$C$2:$C$10,MATCH($E50,'Helper - Drop-downs'!$A$2:$A$10,0),1),0),0)</f>
        <v>0</v>
      </c>
      <c r="AG50" s="10">
        <f>IFERROR(IF(AND(ISNUMBER(MATCH(AG$8,$L50:$W50,0)),AG$8&lt;=$K50),$D50*INDEX('Helper - Drop-downs'!$C$2:$C$10,MATCH($E50,'Helper - Drop-downs'!$A$2:$A$10,0),1),0),0)</f>
        <v>0</v>
      </c>
      <c r="AH50" s="10">
        <f>IFERROR(IF(AND(ISNUMBER(MATCH(AH$8,$L50:$W50,0)),AH$8&lt;=$K50),$D50*INDEX('Helper - Drop-downs'!$C$2:$C$10,MATCH($E50,'Helper - Drop-downs'!$A$2:$A$10,0),1),0),0)</f>
        <v>0</v>
      </c>
      <c r="AI50" s="10">
        <f>IFERROR(IF(AND(ISNUMBER(MATCH(AI$8,$L50:$W50,0)),AI$8&lt;=$K50),$D50*INDEX('Helper - Drop-downs'!$C$2:$C$10,MATCH($E50,'Helper - Drop-downs'!$A$2:$A$10,0),1),0),0)</f>
        <v>0</v>
      </c>
      <c r="AJ50" s="10">
        <f t="shared" si="11"/>
        <v>0</v>
      </c>
    </row>
    <row r="51" spans="1:36" x14ac:dyDescent="0.3">
      <c r="A51" t="s">
        <v>31</v>
      </c>
      <c r="C51" s="13"/>
      <c r="D51" s="52">
        <v>0</v>
      </c>
      <c r="E51" s="8"/>
      <c r="F51" s="8"/>
      <c r="G51" s="8"/>
      <c r="I51" t="s">
        <v>102</v>
      </c>
      <c r="J51" s="4">
        <f>IFERROR(INDEX('Helper - Drop-downs'!$C$13:$C$24,MATCH($F51,'Helper - Drop-downs'!$A$13:$A$24,0),1),0)</f>
        <v>0</v>
      </c>
      <c r="K51" s="4">
        <f>IFERROR(J51+INDEX('Helper - Drop-downs'!$B$27:$B$38,MATCH($G51,'Helper - Drop-downs'!$A$27:$A$37,0),1),0)</f>
        <v>0</v>
      </c>
      <c r="L51" s="4">
        <f t="shared" si="8"/>
        <v>0</v>
      </c>
      <c r="M51" s="4">
        <f>IFERROR(L51+INDEX('Helper - Drop-downs'!$D$2:$D$10,MATCH($E51,'Helper - Drop-downs'!$A$2:$A$10,0),1),0)</f>
        <v>0</v>
      </c>
      <c r="N51" s="4">
        <f>IFERROR(M51+INDEX('Helper - Drop-downs'!$D$2:$D$10,MATCH($E51,'Helper - Drop-downs'!$A$2:$A$10,0),1),0)</f>
        <v>0</v>
      </c>
      <c r="O51" s="4">
        <f>IFERROR(N51+INDEX('Helper - Drop-downs'!$D$2:$D$10,MATCH($E51,'Helper - Drop-downs'!$A$2:$A$10,0),1),0)</f>
        <v>0</v>
      </c>
      <c r="P51" s="4">
        <f>IFERROR(O51+INDEX('Helper - Drop-downs'!$D$2:$D$10,MATCH($E51,'Helper - Drop-downs'!$A$2:$A$10,0),1),0)</f>
        <v>0</v>
      </c>
      <c r="Q51" s="4">
        <f>IFERROR(P51+INDEX('Helper - Drop-downs'!$D$2:$D$10,MATCH($E51,'Helper - Drop-downs'!$A$2:$A$10,0),1),0)</f>
        <v>0</v>
      </c>
      <c r="R51" s="4">
        <f>IFERROR(Q51+INDEX('Helper - Drop-downs'!$D$2:$D$10,MATCH($E51,'Helper - Drop-downs'!$A$2:$A$10,0),1),0)</f>
        <v>0</v>
      </c>
      <c r="S51" s="4">
        <f>IFERROR(R51+INDEX('Helper - Drop-downs'!$D$2:$D$10,MATCH($E51,'Helper - Drop-downs'!$A$2:$A$10,0),1),0)</f>
        <v>0</v>
      </c>
      <c r="T51" s="4">
        <f>IFERROR(S51+INDEX('Helper - Drop-downs'!$D$2:$D$10,MATCH($E51,'Helper - Drop-downs'!$A$2:$A$10,0),1),0)</f>
        <v>0</v>
      </c>
      <c r="U51" s="4">
        <f>IFERROR(T51+INDEX('Helper - Drop-downs'!$D$2:$D$10,MATCH($E51,'Helper - Drop-downs'!$A$2:$A$10,0),1),0)</f>
        <v>0</v>
      </c>
      <c r="V51" s="4">
        <f>IFERROR(U51+INDEX('Helper - Drop-downs'!$D$2:$D$10,MATCH($E51,'Helper - Drop-downs'!$A$2:$A$10,0),1),0)</f>
        <v>0</v>
      </c>
      <c r="W51" s="4">
        <f>IFERROR(V51+INDEX('Helper - Drop-downs'!$D$2:$D$10,MATCH($E51,'Helper - Drop-downs'!$A$2:$A$10,0),1),0)</f>
        <v>0</v>
      </c>
      <c r="X51" s="10">
        <f>IFERROR(IF(AND(ISNUMBER(MATCH(X$8,$L51:$W51,0)),X$8&lt;=$K51),$D51*INDEX('Helper - Drop-downs'!$C$2:$C$10,MATCH($E51,'Helper - Drop-downs'!$A$2:$A$10,0),1),0),0)</f>
        <v>0</v>
      </c>
      <c r="Y51" s="10">
        <f>IFERROR(IF(AND(ISNUMBER(MATCH(Y$8,$L51:$W51,0)),Y$8&lt;=$K51),$D51*INDEX('Helper - Drop-downs'!$C$2:$C$10,MATCH($E51,'Helper - Drop-downs'!$A$2:$A$10,0),1),0),0)</f>
        <v>0</v>
      </c>
      <c r="Z51" s="10">
        <f>IFERROR(IF(AND(ISNUMBER(MATCH(Z$8,$L51:$W51,0)),Z$8&lt;=$K51),$D51*INDEX('Helper - Drop-downs'!$C$2:$C$10,MATCH($E51,'Helper - Drop-downs'!$A$2:$A$10,0),1),0),0)</f>
        <v>0</v>
      </c>
      <c r="AA51" s="10">
        <f>IFERROR(IF(AND(ISNUMBER(MATCH(AA$8,$L51:$W51,0)),AA$8&lt;=$K51),$D51*INDEX('Helper - Drop-downs'!$C$2:$C$10,MATCH($E51,'Helper - Drop-downs'!$A$2:$A$10,0),1),0),0)</f>
        <v>0</v>
      </c>
      <c r="AB51" s="10">
        <f>IFERROR(IF(AND(ISNUMBER(MATCH(AB$8,$L51:$W51,0)),AB$8&lt;=$K51),$D51*INDEX('Helper - Drop-downs'!$C$2:$C$10,MATCH($E51,'Helper - Drop-downs'!$A$2:$A$10,0),1),0),0)</f>
        <v>0</v>
      </c>
      <c r="AC51" s="10">
        <f>IFERROR(IF(AND(ISNUMBER(MATCH(AC$8,$L51:$W51,0)),AC$8&lt;=$K51),$D51*INDEX('Helper - Drop-downs'!$C$2:$C$10,MATCH($E51,'Helper - Drop-downs'!$A$2:$A$10,0),1),0),0)</f>
        <v>0</v>
      </c>
      <c r="AD51" s="10">
        <f>IFERROR(IF(AND(ISNUMBER(MATCH(AD$8,$L51:$W51,0)),AD$8&lt;=$K51),$D51*INDEX('Helper - Drop-downs'!$C$2:$C$10,MATCH($E51,'Helper - Drop-downs'!$A$2:$A$10,0),1),0),0)</f>
        <v>0</v>
      </c>
      <c r="AE51" s="10">
        <f>IFERROR(IF(AND(ISNUMBER(MATCH(AE$8,$L51:$W51,0)),AE$8&lt;=$K51),$D51*INDEX('Helper - Drop-downs'!$C$2:$C$10,MATCH($E51,'Helper - Drop-downs'!$A$2:$A$10,0),1),0),0)</f>
        <v>0</v>
      </c>
      <c r="AF51" s="10">
        <f>IFERROR(IF(AND(ISNUMBER(MATCH(AF$8,$L51:$W51,0)),AF$8&lt;=$K51),$D51*INDEX('Helper - Drop-downs'!$C$2:$C$10,MATCH($E51,'Helper - Drop-downs'!$A$2:$A$10,0),1),0),0)</f>
        <v>0</v>
      </c>
      <c r="AG51" s="10">
        <f>IFERROR(IF(AND(ISNUMBER(MATCH(AG$8,$L51:$W51,0)),AG$8&lt;=$K51),$D51*INDEX('Helper - Drop-downs'!$C$2:$C$10,MATCH($E51,'Helper - Drop-downs'!$A$2:$A$10,0),1),0),0)</f>
        <v>0</v>
      </c>
      <c r="AH51" s="10">
        <f>IFERROR(IF(AND(ISNUMBER(MATCH(AH$8,$L51:$W51,0)),AH$8&lt;=$K51),$D51*INDEX('Helper - Drop-downs'!$C$2:$C$10,MATCH($E51,'Helper - Drop-downs'!$A$2:$A$10,0),1),0),0)</f>
        <v>0</v>
      </c>
      <c r="AI51" s="10">
        <f>IFERROR(IF(AND(ISNUMBER(MATCH(AI$8,$L51:$W51,0)),AI$8&lt;=$K51),$D51*INDEX('Helper - Drop-downs'!$C$2:$C$10,MATCH($E51,'Helper - Drop-downs'!$A$2:$A$10,0),1),0),0)</f>
        <v>0</v>
      </c>
      <c r="AJ51" s="10">
        <f t="shared" si="11"/>
        <v>0</v>
      </c>
    </row>
    <row r="52" spans="1:36" x14ac:dyDescent="0.3">
      <c r="A52" t="s">
        <v>46</v>
      </c>
      <c r="B52" t="s">
        <v>105</v>
      </c>
      <c r="C52" s="13"/>
      <c r="D52" s="52">
        <v>0</v>
      </c>
      <c r="E52" s="8"/>
      <c r="F52" s="8"/>
      <c r="G52" s="8"/>
      <c r="I52" t="s">
        <v>102</v>
      </c>
      <c r="J52" s="4">
        <f>IFERROR(INDEX('Helper - Drop-downs'!$C$13:$C$24,MATCH($F52,'Helper - Drop-downs'!$A$13:$A$24,0),1),0)</f>
        <v>0</v>
      </c>
      <c r="K52" s="4">
        <f>IFERROR(J52+INDEX('Helper - Drop-downs'!$B$27:$B$38,MATCH($G52,'Helper - Drop-downs'!$A$27:$A$37,0),1),0)</f>
        <v>0</v>
      </c>
      <c r="L52" s="4">
        <f t="shared" si="8"/>
        <v>0</v>
      </c>
      <c r="M52" s="4">
        <f>IFERROR(L52+INDEX('Helper - Drop-downs'!$D$2:$D$10,MATCH($E52,'Helper - Drop-downs'!$A$2:$A$10,0),1),0)</f>
        <v>0</v>
      </c>
      <c r="N52" s="4">
        <f>IFERROR(M52+INDEX('Helper - Drop-downs'!$D$2:$D$10,MATCH($E52,'Helper - Drop-downs'!$A$2:$A$10,0),1),0)</f>
        <v>0</v>
      </c>
      <c r="O52" s="4">
        <f>IFERROR(N52+INDEX('Helper - Drop-downs'!$D$2:$D$10,MATCH($E52,'Helper - Drop-downs'!$A$2:$A$10,0),1),0)</f>
        <v>0</v>
      </c>
      <c r="P52" s="4">
        <f>IFERROR(O52+INDEX('Helper - Drop-downs'!$D$2:$D$10,MATCH($E52,'Helper - Drop-downs'!$A$2:$A$10,0),1),0)</f>
        <v>0</v>
      </c>
      <c r="Q52" s="4">
        <f>IFERROR(P52+INDEX('Helper - Drop-downs'!$D$2:$D$10,MATCH($E52,'Helper - Drop-downs'!$A$2:$A$10,0),1),0)</f>
        <v>0</v>
      </c>
      <c r="R52" s="4">
        <f>IFERROR(Q52+INDEX('Helper - Drop-downs'!$D$2:$D$10,MATCH($E52,'Helper - Drop-downs'!$A$2:$A$10,0),1),0)</f>
        <v>0</v>
      </c>
      <c r="S52" s="4">
        <f>IFERROR(R52+INDEX('Helper - Drop-downs'!$D$2:$D$10,MATCH($E52,'Helper - Drop-downs'!$A$2:$A$10,0),1),0)</f>
        <v>0</v>
      </c>
      <c r="T52" s="4">
        <f>IFERROR(S52+INDEX('Helper - Drop-downs'!$D$2:$D$10,MATCH($E52,'Helper - Drop-downs'!$A$2:$A$10,0),1),0)</f>
        <v>0</v>
      </c>
      <c r="U52" s="4">
        <f>IFERROR(T52+INDEX('Helper - Drop-downs'!$D$2:$D$10,MATCH($E52,'Helper - Drop-downs'!$A$2:$A$10,0),1),0)</f>
        <v>0</v>
      </c>
      <c r="V52" s="4">
        <f>IFERROR(U52+INDEX('Helper - Drop-downs'!$D$2:$D$10,MATCH($E52,'Helper - Drop-downs'!$A$2:$A$10,0),1),0)</f>
        <v>0</v>
      </c>
      <c r="W52" s="4">
        <f>IFERROR(V52+INDEX('Helper - Drop-downs'!$D$2:$D$10,MATCH($E52,'Helper - Drop-downs'!$A$2:$A$10,0),1),0)</f>
        <v>0</v>
      </c>
      <c r="X52" s="10">
        <f>IFERROR(IF(AND(ISNUMBER(MATCH(X$8,$L52:$W52,0)),X$8&lt;=$K52),$D52*INDEX('Helper - Drop-downs'!$C$2:$C$10,MATCH($E52,'Helper - Drop-downs'!$A$2:$A$10,0),1),0),0)</f>
        <v>0</v>
      </c>
      <c r="Y52" s="10">
        <f>IFERROR(IF(AND(ISNUMBER(MATCH(Y$8,$L52:$W52,0)),Y$8&lt;=$K52),$D52*INDEX('Helper - Drop-downs'!$C$2:$C$10,MATCH($E52,'Helper - Drop-downs'!$A$2:$A$10,0),1),0),0)</f>
        <v>0</v>
      </c>
      <c r="Z52" s="10">
        <f>IFERROR(IF(AND(ISNUMBER(MATCH(Z$8,$L52:$W52,0)),Z$8&lt;=$K52),$D52*INDEX('Helper - Drop-downs'!$C$2:$C$10,MATCH($E52,'Helper - Drop-downs'!$A$2:$A$10,0),1),0),0)</f>
        <v>0</v>
      </c>
      <c r="AA52" s="10">
        <f>IFERROR(IF(AND(ISNUMBER(MATCH(AA$8,$L52:$W52,0)),AA$8&lt;=$K52),$D52*INDEX('Helper - Drop-downs'!$C$2:$C$10,MATCH($E52,'Helper - Drop-downs'!$A$2:$A$10,0),1),0),0)</f>
        <v>0</v>
      </c>
      <c r="AB52" s="10">
        <f>IFERROR(IF(AND(ISNUMBER(MATCH(AB$8,$L52:$W52,0)),AB$8&lt;=$K52),$D52*INDEX('Helper - Drop-downs'!$C$2:$C$10,MATCH($E52,'Helper - Drop-downs'!$A$2:$A$10,0),1),0),0)</f>
        <v>0</v>
      </c>
      <c r="AC52" s="10">
        <f>IFERROR(IF(AND(ISNUMBER(MATCH(AC$8,$L52:$W52,0)),AC$8&lt;=$K52),$D52*INDEX('Helper - Drop-downs'!$C$2:$C$10,MATCH($E52,'Helper - Drop-downs'!$A$2:$A$10,0),1),0),0)</f>
        <v>0</v>
      </c>
      <c r="AD52" s="10">
        <f>IFERROR(IF(AND(ISNUMBER(MATCH(AD$8,$L52:$W52,0)),AD$8&lt;=$K52),$D52*INDEX('Helper - Drop-downs'!$C$2:$C$10,MATCH($E52,'Helper - Drop-downs'!$A$2:$A$10,0),1),0),0)</f>
        <v>0</v>
      </c>
      <c r="AE52" s="10">
        <f>IFERROR(IF(AND(ISNUMBER(MATCH(AE$8,$L52:$W52,0)),AE$8&lt;=$K52),$D52*INDEX('Helper - Drop-downs'!$C$2:$C$10,MATCH($E52,'Helper - Drop-downs'!$A$2:$A$10,0),1),0),0)</f>
        <v>0</v>
      </c>
      <c r="AF52" s="10">
        <f>IFERROR(IF(AND(ISNUMBER(MATCH(AF$8,$L52:$W52,0)),AF$8&lt;=$K52),$D52*INDEX('Helper - Drop-downs'!$C$2:$C$10,MATCH($E52,'Helper - Drop-downs'!$A$2:$A$10,0),1),0),0)</f>
        <v>0</v>
      </c>
      <c r="AG52" s="10">
        <f>IFERROR(IF(AND(ISNUMBER(MATCH(AG$8,$L52:$W52,0)),AG$8&lt;=$K52),$D52*INDEX('Helper - Drop-downs'!$C$2:$C$10,MATCH($E52,'Helper - Drop-downs'!$A$2:$A$10,0),1),0),0)</f>
        <v>0</v>
      </c>
      <c r="AH52" s="10">
        <f>IFERROR(IF(AND(ISNUMBER(MATCH(AH$8,$L52:$W52,0)),AH$8&lt;=$K52),$D52*INDEX('Helper - Drop-downs'!$C$2:$C$10,MATCH($E52,'Helper - Drop-downs'!$A$2:$A$10,0),1),0),0)</f>
        <v>0</v>
      </c>
      <c r="AI52" s="10">
        <f>IFERROR(IF(AND(ISNUMBER(MATCH(AI$8,$L52:$W52,0)),AI$8&lt;=$K52),$D52*INDEX('Helper - Drop-downs'!$C$2:$C$10,MATCH($E52,'Helper - Drop-downs'!$A$2:$A$10,0),1),0),0)</f>
        <v>0</v>
      </c>
      <c r="AJ52" s="10">
        <f t="shared" si="11"/>
        <v>0</v>
      </c>
    </row>
    <row r="53" spans="1:36" x14ac:dyDescent="0.3">
      <c r="A53" t="s">
        <v>34</v>
      </c>
      <c r="B53" t="s">
        <v>106</v>
      </c>
      <c r="C53" s="13"/>
      <c r="D53" s="52">
        <v>0</v>
      </c>
      <c r="E53" s="8"/>
      <c r="F53" s="8"/>
      <c r="G53" s="8"/>
      <c r="I53" t="s">
        <v>102</v>
      </c>
      <c r="J53" s="4">
        <f>IFERROR(INDEX('Helper - Drop-downs'!$C$13:$C$24,MATCH($F53,'Helper - Drop-downs'!$A$13:$A$24,0),1),0)</f>
        <v>0</v>
      </c>
      <c r="K53" s="4">
        <f>IFERROR(J53+INDEX('Helper - Drop-downs'!$B$27:$B$38,MATCH($G53,'Helper - Drop-downs'!$A$27:$A$37,0),1),0)</f>
        <v>0</v>
      </c>
      <c r="L53" s="4">
        <f t="shared" si="8"/>
        <v>0</v>
      </c>
      <c r="M53" s="4">
        <f>IFERROR(L53+INDEX('Helper - Drop-downs'!$D$2:$D$10,MATCH($E53,'Helper - Drop-downs'!$A$2:$A$10,0),1),0)</f>
        <v>0</v>
      </c>
      <c r="N53" s="4">
        <f>IFERROR(M53+INDEX('Helper - Drop-downs'!$D$2:$D$10,MATCH($E53,'Helper - Drop-downs'!$A$2:$A$10,0),1),0)</f>
        <v>0</v>
      </c>
      <c r="O53" s="4">
        <f>IFERROR(N53+INDEX('Helper - Drop-downs'!$D$2:$D$10,MATCH($E53,'Helper - Drop-downs'!$A$2:$A$10,0),1),0)</f>
        <v>0</v>
      </c>
      <c r="P53" s="4">
        <f>IFERROR(O53+INDEX('Helper - Drop-downs'!$D$2:$D$10,MATCH($E53,'Helper - Drop-downs'!$A$2:$A$10,0),1),0)</f>
        <v>0</v>
      </c>
      <c r="Q53" s="4">
        <f>IFERROR(P53+INDEX('Helper - Drop-downs'!$D$2:$D$10,MATCH($E53,'Helper - Drop-downs'!$A$2:$A$10,0),1),0)</f>
        <v>0</v>
      </c>
      <c r="R53" s="4">
        <f>IFERROR(Q53+INDEX('Helper - Drop-downs'!$D$2:$D$10,MATCH($E53,'Helper - Drop-downs'!$A$2:$A$10,0),1),0)</f>
        <v>0</v>
      </c>
      <c r="S53" s="4">
        <f>IFERROR(R53+INDEX('Helper - Drop-downs'!$D$2:$D$10,MATCH($E53,'Helper - Drop-downs'!$A$2:$A$10,0),1),0)</f>
        <v>0</v>
      </c>
      <c r="T53" s="4">
        <f>IFERROR(S53+INDEX('Helper - Drop-downs'!$D$2:$D$10,MATCH($E53,'Helper - Drop-downs'!$A$2:$A$10,0),1),0)</f>
        <v>0</v>
      </c>
      <c r="U53" s="4">
        <f>IFERROR(T53+INDEX('Helper - Drop-downs'!$D$2:$D$10,MATCH($E53,'Helper - Drop-downs'!$A$2:$A$10,0),1),0)</f>
        <v>0</v>
      </c>
      <c r="V53" s="4">
        <f>IFERROR(U53+INDEX('Helper - Drop-downs'!$D$2:$D$10,MATCH($E53,'Helper - Drop-downs'!$A$2:$A$10,0),1),0)</f>
        <v>0</v>
      </c>
      <c r="W53" s="4">
        <f>IFERROR(V53+INDEX('Helper - Drop-downs'!$D$2:$D$10,MATCH($E53,'Helper - Drop-downs'!$A$2:$A$10,0),1),0)</f>
        <v>0</v>
      </c>
      <c r="X53" s="10">
        <f>IFERROR(IF(AND(ISNUMBER(MATCH(X$8,$L53:$W53,0)),X$8&lt;=$K53),$D53*INDEX('Helper - Drop-downs'!$C$2:$C$10,MATCH($E53,'Helper - Drop-downs'!$A$2:$A$10,0),1),0),0)</f>
        <v>0</v>
      </c>
      <c r="Y53" s="10">
        <f>IFERROR(IF(AND(ISNUMBER(MATCH(Y$8,$L53:$W53,0)),Y$8&lt;=$K53),$D53*INDEX('Helper - Drop-downs'!$C$2:$C$10,MATCH($E53,'Helper - Drop-downs'!$A$2:$A$10,0),1),0),0)</f>
        <v>0</v>
      </c>
      <c r="Z53" s="10">
        <f>IFERROR(IF(AND(ISNUMBER(MATCH(Z$8,$L53:$W53,0)),Z$8&lt;=$K53),$D53*INDEX('Helper - Drop-downs'!$C$2:$C$10,MATCH($E53,'Helper - Drop-downs'!$A$2:$A$10,0),1),0),0)</f>
        <v>0</v>
      </c>
      <c r="AA53" s="10">
        <f>IFERROR(IF(AND(ISNUMBER(MATCH(AA$8,$L53:$W53,0)),AA$8&lt;=$K53),$D53*INDEX('Helper - Drop-downs'!$C$2:$C$10,MATCH($E53,'Helper - Drop-downs'!$A$2:$A$10,0),1),0),0)</f>
        <v>0</v>
      </c>
      <c r="AB53" s="10">
        <f>IFERROR(IF(AND(ISNUMBER(MATCH(AB$8,$L53:$W53,0)),AB$8&lt;=$K53),$D53*INDEX('Helper - Drop-downs'!$C$2:$C$10,MATCH($E53,'Helper - Drop-downs'!$A$2:$A$10,0),1),0),0)</f>
        <v>0</v>
      </c>
      <c r="AC53" s="10">
        <f>IFERROR(IF(AND(ISNUMBER(MATCH(AC$8,$L53:$W53,0)),AC$8&lt;=$K53),$D53*INDEX('Helper - Drop-downs'!$C$2:$C$10,MATCH($E53,'Helper - Drop-downs'!$A$2:$A$10,0),1),0),0)</f>
        <v>0</v>
      </c>
      <c r="AD53" s="10">
        <f>IFERROR(IF(AND(ISNUMBER(MATCH(AD$8,$L53:$W53,0)),AD$8&lt;=$K53),$D53*INDEX('Helper - Drop-downs'!$C$2:$C$10,MATCH($E53,'Helper - Drop-downs'!$A$2:$A$10,0),1),0),0)</f>
        <v>0</v>
      </c>
      <c r="AE53" s="10">
        <f>IFERROR(IF(AND(ISNUMBER(MATCH(AE$8,$L53:$W53,0)),AE$8&lt;=$K53),$D53*INDEX('Helper - Drop-downs'!$C$2:$C$10,MATCH($E53,'Helper - Drop-downs'!$A$2:$A$10,0),1),0),0)</f>
        <v>0</v>
      </c>
      <c r="AF53" s="10">
        <f>IFERROR(IF(AND(ISNUMBER(MATCH(AF$8,$L53:$W53,0)),AF$8&lt;=$K53),$D53*INDEX('Helper - Drop-downs'!$C$2:$C$10,MATCH($E53,'Helper - Drop-downs'!$A$2:$A$10,0),1),0),0)</f>
        <v>0</v>
      </c>
      <c r="AG53" s="10">
        <f>IFERROR(IF(AND(ISNUMBER(MATCH(AG$8,$L53:$W53,0)),AG$8&lt;=$K53),$D53*INDEX('Helper - Drop-downs'!$C$2:$C$10,MATCH($E53,'Helper - Drop-downs'!$A$2:$A$10,0),1),0),0)</f>
        <v>0</v>
      </c>
      <c r="AH53" s="10">
        <f>IFERROR(IF(AND(ISNUMBER(MATCH(AH$8,$L53:$W53,0)),AH$8&lt;=$K53),$D53*INDEX('Helper - Drop-downs'!$C$2:$C$10,MATCH($E53,'Helper - Drop-downs'!$A$2:$A$10,0),1),0),0)</f>
        <v>0</v>
      </c>
      <c r="AI53" s="10">
        <f>IFERROR(IF(AND(ISNUMBER(MATCH(AI$8,$L53:$W53,0)),AI$8&lt;=$K53),$D53*INDEX('Helper - Drop-downs'!$C$2:$C$10,MATCH($E53,'Helper - Drop-downs'!$A$2:$A$10,0),1),0),0)</f>
        <v>0</v>
      </c>
      <c r="AJ53" s="10">
        <f t="shared" si="11"/>
        <v>0</v>
      </c>
    </row>
    <row r="54" spans="1:36" x14ac:dyDescent="0.3">
      <c r="A54" t="s">
        <v>25</v>
      </c>
      <c r="B54" t="s">
        <v>107</v>
      </c>
      <c r="C54" s="13"/>
      <c r="D54" s="52">
        <v>0</v>
      </c>
      <c r="E54" s="8"/>
      <c r="F54" s="8"/>
      <c r="G54" s="8"/>
      <c r="I54" t="s">
        <v>102</v>
      </c>
      <c r="J54" s="4">
        <f>IFERROR(INDEX('Helper - Drop-downs'!$C$13:$C$24,MATCH($F54,'Helper - Drop-downs'!$A$13:$A$24,0),1),0)</f>
        <v>0</v>
      </c>
      <c r="K54" s="4">
        <f>IFERROR(J54+INDEX('Helper - Drop-downs'!$B$27:$B$38,MATCH($G54,'Helper - Drop-downs'!$A$27:$A$37,0),1),0)</f>
        <v>0</v>
      </c>
      <c r="L54" s="4">
        <f t="shared" ref="L54:L59" si="12">IFERROR(J54,0)</f>
        <v>0</v>
      </c>
      <c r="M54" s="4">
        <f>IFERROR(L54+INDEX('Helper - Drop-downs'!$D$2:$D$10,MATCH($E54,'Helper - Drop-downs'!$A$2:$A$10,0),1),0)</f>
        <v>0</v>
      </c>
      <c r="N54" s="4">
        <f>IFERROR(M54+INDEX('Helper - Drop-downs'!$D$2:$D$10,MATCH($E54,'Helper - Drop-downs'!$A$2:$A$10,0),1),0)</f>
        <v>0</v>
      </c>
      <c r="O54" s="4">
        <f>IFERROR(N54+INDEX('Helper - Drop-downs'!$D$2:$D$10,MATCH($E54,'Helper - Drop-downs'!$A$2:$A$10,0),1),0)</f>
        <v>0</v>
      </c>
      <c r="P54" s="4">
        <f>IFERROR(O54+INDEX('Helper - Drop-downs'!$D$2:$D$10,MATCH($E54,'Helper - Drop-downs'!$A$2:$A$10,0),1),0)</f>
        <v>0</v>
      </c>
      <c r="Q54" s="4">
        <f>IFERROR(P54+INDEX('Helper - Drop-downs'!$D$2:$D$10,MATCH($E54,'Helper - Drop-downs'!$A$2:$A$10,0),1),0)</f>
        <v>0</v>
      </c>
      <c r="R54" s="4">
        <f>IFERROR(Q54+INDEX('Helper - Drop-downs'!$D$2:$D$10,MATCH($E54,'Helper - Drop-downs'!$A$2:$A$10,0),1),0)</f>
        <v>0</v>
      </c>
      <c r="S54" s="4">
        <f>IFERROR(R54+INDEX('Helper - Drop-downs'!$D$2:$D$10,MATCH($E54,'Helper - Drop-downs'!$A$2:$A$10,0),1),0)</f>
        <v>0</v>
      </c>
      <c r="T54" s="4">
        <f>IFERROR(S54+INDEX('Helper - Drop-downs'!$D$2:$D$10,MATCH($E54,'Helper - Drop-downs'!$A$2:$A$10,0),1),0)</f>
        <v>0</v>
      </c>
      <c r="U54" s="4">
        <f>IFERROR(T54+INDEX('Helper - Drop-downs'!$D$2:$D$10,MATCH($E54,'Helper - Drop-downs'!$A$2:$A$10,0),1),0)</f>
        <v>0</v>
      </c>
      <c r="V54" s="4">
        <f>IFERROR(U54+INDEX('Helper - Drop-downs'!$D$2:$D$10,MATCH($E54,'Helper - Drop-downs'!$A$2:$A$10,0),1),0)</f>
        <v>0</v>
      </c>
      <c r="W54" s="4">
        <f>IFERROR(V54+INDEX('Helper - Drop-downs'!$D$2:$D$10,MATCH($E54,'Helper - Drop-downs'!$A$2:$A$10,0),1),0)</f>
        <v>0</v>
      </c>
      <c r="X54" s="10">
        <f>IFERROR(IF(AND(ISNUMBER(MATCH(X$8,$L54:$W54,0)),X$8&lt;=$K54),$D54*INDEX('Helper - Drop-downs'!$C$2:$C$10,MATCH($E54,'Helper - Drop-downs'!$A$2:$A$10,0),1),0),0)</f>
        <v>0</v>
      </c>
      <c r="Y54" s="10">
        <f>IFERROR(IF(AND(ISNUMBER(MATCH(Y$8,$L54:$W54,0)),Y$8&lt;=$K54),$D54*INDEX('Helper - Drop-downs'!$C$2:$C$10,MATCH($E54,'Helper - Drop-downs'!$A$2:$A$10,0),1),0),0)</f>
        <v>0</v>
      </c>
      <c r="Z54" s="10">
        <f>IFERROR(IF(AND(ISNUMBER(MATCH(Z$8,$L54:$W54,0)),Z$8&lt;=$K54),$D54*INDEX('Helper - Drop-downs'!$C$2:$C$10,MATCH($E54,'Helper - Drop-downs'!$A$2:$A$10,0),1),0),0)</f>
        <v>0</v>
      </c>
      <c r="AA54" s="10">
        <f>IFERROR(IF(AND(ISNUMBER(MATCH(AA$8,$L54:$W54,0)),AA$8&lt;=$K54),$D54*INDEX('Helper - Drop-downs'!$C$2:$C$10,MATCH($E54,'Helper - Drop-downs'!$A$2:$A$10,0),1),0),0)</f>
        <v>0</v>
      </c>
      <c r="AB54" s="10">
        <f>IFERROR(IF(AND(ISNUMBER(MATCH(AB$8,$L54:$W54,0)),AB$8&lt;=$K54),$D54*INDEX('Helper - Drop-downs'!$C$2:$C$10,MATCH($E54,'Helper - Drop-downs'!$A$2:$A$10,0),1),0),0)</f>
        <v>0</v>
      </c>
      <c r="AC54" s="10">
        <f>IFERROR(IF(AND(ISNUMBER(MATCH(AC$8,$L54:$W54,0)),AC$8&lt;=$K54),$D54*INDEX('Helper - Drop-downs'!$C$2:$C$10,MATCH($E54,'Helper - Drop-downs'!$A$2:$A$10,0),1),0),0)</f>
        <v>0</v>
      </c>
      <c r="AD54" s="10">
        <f>IFERROR(IF(AND(ISNUMBER(MATCH(AD$8,$L54:$W54,0)),AD$8&lt;=$K54),$D54*INDEX('Helper - Drop-downs'!$C$2:$C$10,MATCH($E54,'Helper - Drop-downs'!$A$2:$A$10,0),1),0),0)</f>
        <v>0</v>
      </c>
      <c r="AE54" s="10">
        <f>IFERROR(IF(AND(ISNUMBER(MATCH(AE$8,$L54:$W54,0)),AE$8&lt;=$K54),$D54*INDEX('Helper - Drop-downs'!$C$2:$C$10,MATCH($E54,'Helper - Drop-downs'!$A$2:$A$10,0),1),0),0)</f>
        <v>0</v>
      </c>
      <c r="AF54" s="10">
        <f>IFERROR(IF(AND(ISNUMBER(MATCH(AF$8,$L54:$W54,0)),AF$8&lt;=$K54),$D54*INDEX('Helper - Drop-downs'!$C$2:$C$10,MATCH($E54,'Helper - Drop-downs'!$A$2:$A$10,0),1),0),0)</f>
        <v>0</v>
      </c>
      <c r="AG54" s="10">
        <f>IFERROR(IF(AND(ISNUMBER(MATCH(AG$8,$L54:$W54,0)),AG$8&lt;=$K54),$D54*INDEX('Helper - Drop-downs'!$C$2:$C$10,MATCH($E54,'Helper - Drop-downs'!$A$2:$A$10,0),1),0),0)</f>
        <v>0</v>
      </c>
      <c r="AH54" s="10">
        <f>IFERROR(IF(AND(ISNUMBER(MATCH(AH$8,$L54:$W54,0)),AH$8&lt;=$K54),$D54*INDEX('Helper - Drop-downs'!$C$2:$C$10,MATCH($E54,'Helper - Drop-downs'!$A$2:$A$10,0),1),0),0)</f>
        <v>0</v>
      </c>
      <c r="AI54" s="10">
        <f>IFERROR(IF(AND(ISNUMBER(MATCH(AI$8,$L54:$W54,0)),AI$8&lt;=$K54),$D54*INDEX('Helper - Drop-downs'!$C$2:$C$10,MATCH($E54,'Helper - Drop-downs'!$A$2:$A$10,0),1),0),0)</f>
        <v>0</v>
      </c>
      <c r="AJ54" s="10">
        <f t="shared" ref="AJ54:AJ59" si="13">AVERAGE(X54:AI54)</f>
        <v>0</v>
      </c>
    </row>
    <row r="55" spans="1:36" x14ac:dyDescent="0.3">
      <c r="A55" t="s">
        <v>25</v>
      </c>
      <c r="B55" t="s">
        <v>108</v>
      </c>
      <c r="C55" s="13"/>
      <c r="D55" s="52">
        <v>0</v>
      </c>
      <c r="E55" s="8"/>
      <c r="F55" s="8"/>
      <c r="G55" s="8"/>
      <c r="I55" t="s">
        <v>102</v>
      </c>
      <c r="J55" s="4">
        <f>IFERROR(INDEX('Helper - Drop-downs'!$C$13:$C$24,MATCH($F55,'Helper - Drop-downs'!$A$13:$A$24,0),1),0)</f>
        <v>0</v>
      </c>
      <c r="K55" s="4">
        <f>IFERROR(J55+INDEX('Helper - Drop-downs'!$B$27:$B$38,MATCH($G55,'Helper - Drop-downs'!$A$27:$A$37,0),1),0)</f>
        <v>0</v>
      </c>
      <c r="L55" s="4">
        <f t="shared" si="12"/>
        <v>0</v>
      </c>
      <c r="M55" s="4">
        <f>IFERROR(L55+INDEX('Helper - Drop-downs'!$D$2:$D$10,MATCH($E55,'Helper - Drop-downs'!$A$2:$A$10,0),1),0)</f>
        <v>0</v>
      </c>
      <c r="N55" s="4">
        <f>IFERROR(M55+INDEX('Helper - Drop-downs'!$D$2:$D$10,MATCH($E55,'Helper - Drop-downs'!$A$2:$A$10,0),1),0)</f>
        <v>0</v>
      </c>
      <c r="O55" s="4">
        <f>IFERROR(N55+INDEX('Helper - Drop-downs'!$D$2:$D$10,MATCH($E55,'Helper - Drop-downs'!$A$2:$A$10,0),1),0)</f>
        <v>0</v>
      </c>
      <c r="P55" s="4">
        <f>IFERROR(O55+INDEX('Helper - Drop-downs'!$D$2:$D$10,MATCH($E55,'Helper - Drop-downs'!$A$2:$A$10,0),1),0)</f>
        <v>0</v>
      </c>
      <c r="Q55" s="4">
        <f>IFERROR(P55+INDEX('Helper - Drop-downs'!$D$2:$D$10,MATCH($E55,'Helper - Drop-downs'!$A$2:$A$10,0),1),0)</f>
        <v>0</v>
      </c>
      <c r="R55" s="4">
        <f>IFERROR(Q55+INDEX('Helper - Drop-downs'!$D$2:$D$10,MATCH($E55,'Helper - Drop-downs'!$A$2:$A$10,0),1),0)</f>
        <v>0</v>
      </c>
      <c r="S55" s="4">
        <f>IFERROR(R55+INDEX('Helper - Drop-downs'!$D$2:$D$10,MATCH($E55,'Helper - Drop-downs'!$A$2:$A$10,0),1),0)</f>
        <v>0</v>
      </c>
      <c r="T55" s="4">
        <f>IFERROR(S55+INDEX('Helper - Drop-downs'!$D$2:$D$10,MATCH($E55,'Helper - Drop-downs'!$A$2:$A$10,0),1),0)</f>
        <v>0</v>
      </c>
      <c r="U55" s="4">
        <f>IFERROR(T55+INDEX('Helper - Drop-downs'!$D$2:$D$10,MATCH($E55,'Helper - Drop-downs'!$A$2:$A$10,0),1),0)</f>
        <v>0</v>
      </c>
      <c r="V55" s="4">
        <f>IFERROR(U55+INDEX('Helper - Drop-downs'!$D$2:$D$10,MATCH($E55,'Helper - Drop-downs'!$A$2:$A$10,0),1),0)</f>
        <v>0</v>
      </c>
      <c r="W55" s="4">
        <f>IFERROR(V55+INDEX('Helper - Drop-downs'!$D$2:$D$10,MATCH($E55,'Helper - Drop-downs'!$A$2:$A$10,0),1),0)</f>
        <v>0</v>
      </c>
      <c r="X55" s="10">
        <f>IFERROR(IF(AND(ISNUMBER(MATCH(X$8,$L55:$W55,0)),X$8&lt;=$K55),$D55*INDEX('Helper - Drop-downs'!$C$2:$C$10,MATCH($E55,'Helper - Drop-downs'!$A$2:$A$10,0),1),0),0)</f>
        <v>0</v>
      </c>
      <c r="Y55" s="10">
        <f>IFERROR(IF(AND(ISNUMBER(MATCH(Y$8,$L55:$W55,0)),Y$8&lt;=$K55),$D55*INDEX('Helper - Drop-downs'!$C$2:$C$10,MATCH($E55,'Helper - Drop-downs'!$A$2:$A$10,0),1),0),0)</f>
        <v>0</v>
      </c>
      <c r="Z55" s="10">
        <f>IFERROR(IF(AND(ISNUMBER(MATCH(Z$8,$L55:$W55,0)),Z$8&lt;=$K55),$D55*INDEX('Helper - Drop-downs'!$C$2:$C$10,MATCH($E55,'Helper - Drop-downs'!$A$2:$A$10,0),1),0),0)</f>
        <v>0</v>
      </c>
      <c r="AA55" s="10">
        <f>IFERROR(IF(AND(ISNUMBER(MATCH(AA$8,$L55:$W55,0)),AA$8&lt;=$K55),$D55*INDEX('Helper - Drop-downs'!$C$2:$C$10,MATCH($E55,'Helper - Drop-downs'!$A$2:$A$10,0),1),0),0)</f>
        <v>0</v>
      </c>
      <c r="AB55" s="10">
        <f>IFERROR(IF(AND(ISNUMBER(MATCH(AB$8,$L55:$W55,0)),AB$8&lt;=$K55),$D55*INDEX('Helper - Drop-downs'!$C$2:$C$10,MATCH($E55,'Helper - Drop-downs'!$A$2:$A$10,0),1),0),0)</f>
        <v>0</v>
      </c>
      <c r="AC55" s="10">
        <f>IFERROR(IF(AND(ISNUMBER(MATCH(AC$8,$L55:$W55,0)),AC$8&lt;=$K55),$D55*INDEX('Helper - Drop-downs'!$C$2:$C$10,MATCH($E55,'Helper - Drop-downs'!$A$2:$A$10,0),1),0),0)</f>
        <v>0</v>
      </c>
      <c r="AD55" s="10">
        <f>IFERROR(IF(AND(ISNUMBER(MATCH(AD$8,$L55:$W55,0)),AD$8&lt;=$K55),$D55*INDEX('Helper - Drop-downs'!$C$2:$C$10,MATCH($E55,'Helper - Drop-downs'!$A$2:$A$10,0),1),0),0)</f>
        <v>0</v>
      </c>
      <c r="AE55" s="10">
        <f>IFERROR(IF(AND(ISNUMBER(MATCH(AE$8,$L55:$W55,0)),AE$8&lt;=$K55),$D55*INDEX('Helper - Drop-downs'!$C$2:$C$10,MATCH($E55,'Helper - Drop-downs'!$A$2:$A$10,0),1),0),0)</f>
        <v>0</v>
      </c>
      <c r="AF55" s="10">
        <f>IFERROR(IF(AND(ISNUMBER(MATCH(AF$8,$L55:$W55,0)),AF$8&lt;=$K55),$D55*INDEX('Helper - Drop-downs'!$C$2:$C$10,MATCH($E55,'Helper - Drop-downs'!$A$2:$A$10,0),1),0),0)</f>
        <v>0</v>
      </c>
      <c r="AG55" s="10">
        <f>IFERROR(IF(AND(ISNUMBER(MATCH(AG$8,$L55:$W55,0)),AG$8&lt;=$K55),$D55*INDEX('Helper - Drop-downs'!$C$2:$C$10,MATCH($E55,'Helper - Drop-downs'!$A$2:$A$10,0),1),0),0)</f>
        <v>0</v>
      </c>
      <c r="AH55" s="10">
        <f>IFERROR(IF(AND(ISNUMBER(MATCH(AH$8,$L55:$W55,0)),AH$8&lt;=$K55),$D55*INDEX('Helper - Drop-downs'!$C$2:$C$10,MATCH($E55,'Helper - Drop-downs'!$A$2:$A$10,0),1),0),0)</f>
        <v>0</v>
      </c>
      <c r="AI55" s="10">
        <f>IFERROR(IF(AND(ISNUMBER(MATCH(AI$8,$L55:$W55,0)),AI$8&lt;=$K55),$D55*INDEX('Helper - Drop-downs'!$C$2:$C$10,MATCH($E55,'Helper - Drop-downs'!$A$2:$A$10,0),1),0),0)</f>
        <v>0</v>
      </c>
      <c r="AJ55" s="10">
        <f t="shared" si="13"/>
        <v>0</v>
      </c>
    </row>
    <row r="56" spans="1:36" x14ac:dyDescent="0.3">
      <c r="A56" t="s">
        <v>25</v>
      </c>
      <c r="B56" t="s">
        <v>108</v>
      </c>
      <c r="C56" s="13"/>
      <c r="D56" s="52">
        <v>0</v>
      </c>
      <c r="E56" s="8"/>
      <c r="F56" s="8"/>
      <c r="G56" s="8"/>
      <c r="I56" t="s">
        <v>102</v>
      </c>
      <c r="J56" s="4">
        <f>IFERROR(INDEX('Helper - Drop-downs'!$C$13:$C$24,MATCH($F56,'Helper - Drop-downs'!$A$13:$A$24,0),1),0)</f>
        <v>0</v>
      </c>
      <c r="K56" s="4">
        <f>IFERROR(J56+INDEX('Helper - Drop-downs'!$B$27:$B$38,MATCH($G56,'Helper - Drop-downs'!$A$27:$A$37,0),1),0)</f>
        <v>0</v>
      </c>
      <c r="L56" s="4">
        <f t="shared" si="12"/>
        <v>0</v>
      </c>
      <c r="M56" s="4">
        <f>IFERROR(L56+INDEX('Helper - Drop-downs'!$D$2:$D$10,MATCH($E56,'Helper - Drop-downs'!$A$2:$A$10,0),1),0)</f>
        <v>0</v>
      </c>
      <c r="N56" s="4">
        <f>IFERROR(M56+INDEX('Helper - Drop-downs'!$D$2:$D$10,MATCH($E56,'Helper - Drop-downs'!$A$2:$A$10,0),1),0)</f>
        <v>0</v>
      </c>
      <c r="O56" s="4">
        <f>IFERROR(N56+INDEX('Helper - Drop-downs'!$D$2:$D$10,MATCH($E56,'Helper - Drop-downs'!$A$2:$A$10,0),1),0)</f>
        <v>0</v>
      </c>
      <c r="P56" s="4">
        <f>IFERROR(O56+INDEX('Helper - Drop-downs'!$D$2:$D$10,MATCH($E56,'Helper - Drop-downs'!$A$2:$A$10,0),1),0)</f>
        <v>0</v>
      </c>
      <c r="Q56" s="4">
        <f>IFERROR(P56+INDEX('Helper - Drop-downs'!$D$2:$D$10,MATCH($E56,'Helper - Drop-downs'!$A$2:$A$10,0),1),0)</f>
        <v>0</v>
      </c>
      <c r="R56" s="4">
        <f>IFERROR(Q56+INDEX('Helper - Drop-downs'!$D$2:$D$10,MATCH($E56,'Helper - Drop-downs'!$A$2:$A$10,0),1),0)</f>
        <v>0</v>
      </c>
      <c r="S56" s="4">
        <f>IFERROR(R56+INDEX('Helper - Drop-downs'!$D$2:$D$10,MATCH($E56,'Helper - Drop-downs'!$A$2:$A$10,0),1),0)</f>
        <v>0</v>
      </c>
      <c r="T56" s="4">
        <f>IFERROR(S56+INDEX('Helper - Drop-downs'!$D$2:$D$10,MATCH($E56,'Helper - Drop-downs'!$A$2:$A$10,0),1),0)</f>
        <v>0</v>
      </c>
      <c r="U56" s="4">
        <f>IFERROR(T56+INDEX('Helper - Drop-downs'!$D$2:$D$10,MATCH($E56,'Helper - Drop-downs'!$A$2:$A$10,0),1),0)</f>
        <v>0</v>
      </c>
      <c r="V56" s="4">
        <f>IFERROR(U56+INDEX('Helper - Drop-downs'!$D$2:$D$10,MATCH($E56,'Helper - Drop-downs'!$A$2:$A$10,0),1),0)</f>
        <v>0</v>
      </c>
      <c r="W56" s="4">
        <f>IFERROR(V56+INDEX('Helper - Drop-downs'!$D$2:$D$10,MATCH($E56,'Helper - Drop-downs'!$A$2:$A$10,0),1),0)</f>
        <v>0</v>
      </c>
      <c r="X56" s="10">
        <f>IFERROR(IF(AND(ISNUMBER(MATCH(X$8,$L56:$W56,0)),X$8&lt;=$K56),$D56*INDEX('Helper - Drop-downs'!$C$2:$C$10,MATCH($E56,'Helper - Drop-downs'!$A$2:$A$10,0),1),0),0)</f>
        <v>0</v>
      </c>
      <c r="Y56" s="10">
        <f>IFERROR(IF(AND(ISNUMBER(MATCH(Y$8,$L56:$W56,0)),Y$8&lt;=$K56),$D56*INDEX('Helper - Drop-downs'!$C$2:$C$10,MATCH($E56,'Helper - Drop-downs'!$A$2:$A$10,0),1),0),0)</f>
        <v>0</v>
      </c>
      <c r="Z56" s="10">
        <f>IFERROR(IF(AND(ISNUMBER(MATCH(Z$8,$L56:$W56,0)),Z$8&lt;=$K56),$D56*INDEX('Helper - Drop-downs'!$C$2:$C$10,MATCH($E56,'Helper - Drop-downs'!$A$2:$A$10,0),1),0),0)</f>
        <v>0</v>
      </c>
      <c r="AA56" s="10">
        <f>IFERROR(IF(AND(ISNUMBER(MATCH(AA$8,$L56:$W56,0)),AA$8&lt;=$K56),$D56*INDEX('Helper - Drop-downs'!$C$2:$C$10,MATCH($E56,'Helper - Drop-downs'!$A$2:$A$10,0),1),0),0)</f>
        <v>0</v>
      </c>
      <c r="AB56" s="10">
        <f>IFERROR(IF(AND(ISNUMBER(MATCH(AB$8,$L56:$W56,0)),AB$8&lt;=$K56),$D56*INDEX('Helper - Drop-downs'!$C$2:$C$10,MATCH($E56,'Helper - Drop-downs'!$A$2:$A$10,0),1),0),0)</f>
        <v>0</v>
      </c>
      <c r="AC56" s="10">
        <f>IFERROR(IF(AND(ISNUMBER(MATCH(AC$8,$L56:$W56,0)),AC$8&lt;=$K56),$D56*INDEX('Helper - Drop-downs'!$C$2:$C$10,MATCH($E56,'Helper - Drop-downs'!$A$2:$A$10,0),1),0),0)</f>
        <v>0</v>
      </c>
      <c r="AD56" s="10">
        <f>IFERROR(IF(AND(ISNUMBER(MATCH(AD$8,$L56:$W56,0)),AD$8&lt;=$K56),$D56*INDEX('Helper - Drop-downs'!$C$2:$C$10,MATCH($E56,'Helper - Drop-downs'!$A$2:$A$10,0),1),0),0)</f>
        <v>0</v>
      </c>
      <c r="AE56" s="10">
        <f>IFERROR(IF(AND(ISNUMBER(MATCH(AE$8,$L56:$W56,0)),AE$8&lt;=$K56),$D56*INDEX('Helper - Drop-downs'!$C$2:$C$10,MATCH($E56,'Helper - Drop-downs'!$A$2:$A$10,0),1),0),0)</f>
        <v>0</v>
      </c>
      <c r="AF56" s="10">
        <f>IFERROR(IF(AND(ISNUMBER(MATCH(AF$8,$L56:$W56,0)),AF$8&lt;=$K56),$D56*INDEX('Helper - Drop-downs'!$C$2:$C$10,MATCH($E56,'Helper - Drop-downs'!$A$2:$A$10,0),1),0),0)</f>
        <v>0</v>
      </c>
      <c r="AG56" s="10">
        <f>IFERROR(IF(AND(ISNUMBER(MATCH(AG$8,$L56:$W56,0)),AG$8&lt;=$K56),$D56*INDEX('Helper - Drop-downs'!$C$2:$C$10,MATCH($E56,'Helper - Drop-downs'!$A$2:$A$10,0),1),0),0)</f>
        <v>0</v>
      </c>
      <c r="AH56" s="10">
        <f>IFERROR(IF(AND(ISNUMBER(MATCH(AH$8,$L56:$W56,0)),AH$8&lt;=$K56),$D56*INDEX('Helper - Drop-downs'!$C$2:$C$10,MATCH($E56,'Helper - Drop-downs'!$A$2:$A$10,0),1),0),0)</f>
        <v>0</v>
      </c>
      <c r="AI56" s="10">
        <f>IFERROR(IF(AND(ISNUMBER(MATCH(AI$8,$L56:$W56,0)),AI$8&lt;=$K56),$D56*INDEX('Helper - Drop-downs'!$C$2:$C$10,MATCH($E56,'Helper - Drop-downs'!$A$2:$A$10,0),1),0),0)</f>
        <v>0</v>
      </c>
      <c r="AJ56" s="10">
        <f t="shared" si="13"/>
        <v>0</v>
      </c>
    </row>
    <row r="57" spans="1:36" x14ac:dyDescent="0.3">
      <c r="A57" t="s">
        <v>36</v>
      </c>
      <c r="B57" t="s">
        <v>217</v>
      </c>
      <c r="C57" s="13"/>
      <c r="D57" s="52">
        <v>0</v>
      </c>
      <c r="E57" s="8"/>
      <c r="F57" s="8"/>
      <c r="G57" s="8"/>
      <c r="I57" t="s">
        <v>102</v>
      </c>
      <c r="J57" s="4">
        <f>IFERROR(INDEX('Helper - Drop-downs'!$C$13:$C$24,MATCH($F57,'Helper - Drop-downs'!$A$13:$A$24,0),1),0)</f>
        <v>0</v>
      </c>
      <c r="K57" s="4">
        <f>IFERROR(J57+INDEX('Helper - Drop-downs'!$B$27:$B$38,MATCH($G57,'Helper - Drop-downs'!$A$27:$A$37,0),1),0)</f>
        <v>0</v>
      </c>
      <c r="L57" s="4">
        <f t="shared" si="12"/>
        <v>0</v>
      </c>
      <c r="M57" s="4">
        <f>IFERROR(L57+INDEX('Helper - Drop-downs'!$D$2:$D$10,MATCH($E57,'Helper - Drop-downs'!$A$2:$A$10,0),1),0)</f>
        <v>0</v>
      </c>
      <c r="N57" s="4">
        <f>IFERROR(M57+INDEX('Helper - Drop-downs'!$D$2:$D$10,MATCH($E57,'Helper - Drop-downs'!$A$2:$A$10,0),1),0)</f>
        <v>0</v>
      </c>
      <c r="O57" s="4">
        <f>IFERROR(N57+INDEX('Helper - Drop-downs'!$D$2:$D$10,MATCH($E57,'Helper - Drop-downs'!$A$2:$A$10,0),1),0)</f>
        <v>0</v>
      </c>
      <c r="P57" s="4">
        <f>IFERROR(O57+INDEX('Helper - Drop-downs'!$D$2:$D$10,MATCH($E57,'Helper - Drop-downs'!$A$2:$A$10,0),1),0)</f>
        <v>0</v>
      </c>
      <c r="Q57" s="4">
        <f>IFERROR(P57+INDEX('Helper - Drop-downs'!$D$2:$D$10,MATCH($E57,'Helper - Drop-downs'!$A$2:$A$10,0),1),0)</f>
        <v>0</v>
      </c>
      <c r="R57" s="4">
        <f>IFERROR(Q57+INDEX('Helper - Drop-downs'!$D$2:$D$10,MATCH($E57,'Helper - Drop-downs'!$A$2:$A$10,0),1),0)</f>
        <v>0</v>
      </c>
      <c r="S57" s="4">
        <f>IFERROR(R57+INDEX('Helper - Drop-downs'!$D$2:$D$10,MATCH($E57,'Helper - Drop-downs'!$A$2:$A$10,0),1),0)</f>
        <v>0</v>
      </c>
      <c r="T57" s="4">
        <f>IFERROR(S57+INDEX('Helper - Drop-downs'!$D$2:$D$10,MATCH($E57,'Helper - Drop-downs'!$A$2:$A$10,0),1),0)</f>
        <v>0</v>
      </c>
      <c r="U57" s="4">
        <f>IFERROR(T57+INDEX('Helper - Drop-downs'!$D$2:$D$10,MATCH($E57,'Helper - Drop-downs'!$A$2:$A$10,0),1),0)</f>
        <v>0</v>
      </c>
      <c r="V57" s="4">
        <f>IFERROR(U57+INDEX('Helper - Drop-downs'!$D$2:$D$10,MATCH($E57,'Helper - Drop-downs'!$A$2:$A$10,0),1),0)</f>
        <v>0</v>
      </c>
      <c r="W57" s="4">
        <f>IFERROR(V57+INDEX('Helper - Drop-downs'!$D$2:$D$10,MATCH($E57,'Helper - Drop-downs'!$A$2:$A$10,0),1),0)</f>
        <v>0</v>
      </c>
      <c r="X57" s="10">
        <f>IFERROR(IF(AND(ISNUMBER(MATCH(X$8,$L57:$W57,0)),X$8&lt;=$K57),$D57*INDEX('Helper - Drop-downs'!$C$2:$C$10,MATCH($E57,'Helper - Drop-downs'!$A$2:$A$10,0),1),0),0)</f>
        <v>0</v>
      </c>
      <c r="Y57" s="10">
        <f>IFERROR(IF(AND(ISNUMBER(MATCH(Y$8,$L57:$W57,0)),Y$8&lt;=$K57),$D57*INDEX('Helper - Drop-downs'!$C$2:$C$10,MATCH($E57,'Helper - Drop-downs'!$A$2:$A$10,0),1),0),0)</f>
        <v>0</v>
      </c>
      <c r="Z57" s="10">
        <f>IFERROR(IF(AND(ISNUMBER(MATCH(Z$8,$L57:$W57,0)),Z$8&lt;=$K57),$D57*INDEX('Helper - Drop-downs'!$C$2:$C$10,MATCH($E57,'Helper - Drop-downs'!$A$2:$A$10,0),1),0),0)</f>
        <v>0</v>
      </c>
      <c r="AA57" s="10">
        <f>IFERROR(IF(AND(ISNUMBER(MATCH(AA$8,$L57:$W57,0)),AA$8&lt;=$K57),$D57*INDEX('Helper - Drop-downs'!$C$2:$C$10,MATCH($E57,'Helper - Drop-downs'!$A$2:$A$10,0),1),0),0)</f>
        <v>0</v>
      </c>
      <c r="AB57" s="10">
        <f>IFERROR(IF(AND(ISNUMBER(MATCH(AB$8,$L57:$W57,0)),AB$8&lt;=$K57),$D57*INDEX('Helper - Drop-downs'!$C$2:$C$10,MATCH($E57,'Helper - Drop-downs'!$A$2:$A$10,0),1),0),0)</f>
        <v>0</v>
      </c>
      <c r="AC57" s="10">
        <f>IFERROR(IF(AND(ISNUMBER(MATCH(AC$8,$L57:$W57,0)),AC$8&lt;=$K57),$D57*INDEX('Helper - Drop-downs'!$C$2:$C$10,MATCH($E57,'Helper - Drop-downs'!$A$2:$A$10,0),1),0),0)</f>
        <v>0</v>
      </c>
      <c r="AD57" s="10">
        <f>IFERROR(IF(AND(ISNUMBER(MATCH(AD$8,$L57:$W57,0)),AD$8&lt;=$K57),$D57*INDEX('Helper - Drop-downs'!$C$2:$C$10,MATCH($E57,'Helper - Drop-downs'!$A$2:$A$10,0),1),0),0)</f>
        <v>0</v>
      </c>
      <c r="AE57" s="10">
        <f>IFERROR(IF(AND(ISNUMBER(MATCH(AE$8,$L57:$W57,0)),AE$8&lt;=$K57),$D57*INDEX('Helper - Drop-downs'!$C$2:$C$10,MATCH($E57,'Helper - Drop-downs'!$A$2:$A$10,0),1),0),0)</f>
        <v>0</v>
      </c>
      <c r="AF57" s="10">
        <f>IFERROR(IF(AND(ISNUMBER(MATCH(AF$8,$L57:$W57,0)),AF$8&lt;=$K57),$D57*INDEX('Helper - Drop-downs'!$C$2:$C$10,MATCH($E57,'Helper - Drop-downs'!$A$2:$A$10,0),1),0),0)</f>
        <v>0</v>
      </c>
      <c r="AG57" s="10">
        <f>IFERROR(IF(AND(ISNUMBER(MATCH(AG$8,$L57:$W57,0)),AG$8&lt;=$K57),$D57*INDEX('Helper - Drop-downs'!$C$2:$C$10,MATCH($E57,'Helper - Drop-downs'!$A$2:$A$10,0),1),0),0)</f>
        <v>0</v>
      </c>
      <c r="AH57" s="10">
        <f>IFERROR(IF(AND(ISNUMBER(MATCH(AH$8,$L57:$W57,0)),AH$8&lt;=$K57),$D57*INDEX('Helper - Drop-downs'!$C$2:$C$10,MATCH($E57,'Helper - Drop-downs'!$A$2:$A$10,0),1),0),0)</f>
        <v>0</v>
      </c>
      <c r="AI57" s="10">
        <f>IFERROR(IF(AND(ISNUMBER(MATCH(AI$8,$L57:$W57,0)),AI$8&lt;=$K57),$D57*INDEX('Helper - Drop-downs'!$C$2:$C$10,MATCH($E57,'Helper - Drop-downs'!$A$2:$A$10,0),1),0),0)</f>
        <v>0</v>
      </c>
      <c r="AJ57" s="10">
        <f t="shared" si="13"/>
        <v>0</v>
      </c>
    </row>
    <row r="58" spans="1:36" x14ac:dyDescent="0.3">
      <c r="A58" t="s">
        <v>36</v>
      </c>
      <c r="B58" t="s">
        <v>109</v>
      </c>
      <c r="C58" s="13"/>
      <c r="D58" s="52">
        <v>0</v>
      </c>
      <c r="E58" s="8"/>
      <c r="F58" s="8"/>
      <c r="G58" s="8"/>
      <c r="I58" t="s">
        <v>102</v>
      </c>
      <c r="J58" s="4">
        <f>IFERROR(INDEX('Helper - Drop-downs'!$C$13:$C$24,MATCH($F58,'Helper - Drop-downs'!$A$13:$A$24,0),1),0)</f>
        <v>0</v>
      </c>
      <c r="K58" s="4">
        <f>IFERROR(J58+INDEX('Helper - Drop-downs'!$B$27:$B$38,MATCH($G58,'Helper - Drop-downs'!$A$27:$A$37,0),1),0)</f>
        <v>0</v>
      </c>
      <c r="L58" s="4">
        <f t="shared" si="12"/>
        <v>0</v>
      </c>
      <c r="M58" s="4">
        <f>IFERROR(L58+INDEX('Helper - Drop-downs'!$D$2:$D$10,MATCH($E58,'Helper - Drop-downs'!$A$2:$A$10,0),1),0)</f>
        <v>0</v>
      </c>
      <c r="N58" s="4">
        <f>IFERROR(M58+INDEX('Helper - Drop-downs'!$D$2:$D$10,MATCH($E58,'Helper - Drop-downs'!$A$2:$A$10,0),1),0)</f>
        <v>0</v>
      </c>
      <c r="O58" s="4">
        <f>IFERROR(N58+INDEX('Helper - Drop-downs'!$D$2:$D$10,MATCH($E58,'Helper - Drop-downs'!$A$2:$A$10,0),1),0)</f>
        <v>0</v>
      </c>
      <c r="P58" s="4">
        <f>IFERROR(O58+INDEX('Helper - Drop-downs'!$D$2:$D$10,MATCH($E58,'Helper - Drop-downs'!$A$2:$A$10,0),1),0)</f>
        <v>0</v>
      </c>
      <c r="Q58" s="4">
        <f>IFERROR(P58+INDEX('Helper - Drop-downs'!$D$2:$D$10,MATCH($E58,'Helper - Drop-downs'!$A$2:$A$10,0),1),0)</f>
        <v>0</v>
      </c>
      <c r="R58" s="4">
        <f>IFERROR(Q58+INDEX('Helper - Drop-downs'!$D$2:$D$10,MATCH($E58,'Helper - Drop-downs'!$A$2:$A$10,0),1),0)</f>
        <v>0</v>
      </c>
      <c r="S58" s="4">
        <f>IFERROR(R58+INDEX('Helper - Drop-downs'!$D$2:$D$10,MATCH($E58,'Helper - Drop-downs'!$A$2:$A$10,0),1),0)</f>
        <v>0</v>
      </c>
      <c r="T58" s="4">
        <f>IFERROR(S58+INDEX('Helper - Drop-downs'!$D$2:$D$10,MATCH($E58,'Helper - Drop-downs'!$A$2:$A$10,0),1),0)</f>
        <v>0</v>
      </c>
      <c r="U58" s="4">
        <f>IFERROR(T58+INDEX('Helper - Drop-downs'!$D$2:$D$10,MATCH($E58,'Helper - Drop-downs'!$A$2:$A$10,0),1),0)</f>
        <v>0</v>
      </c>
      <c r="V58" s="4">
        <f>IFERROR(U58+INDEX('Helper - Drop-downs'!$D$2:$D$10,MATCH($E58,'Helper - Drop-downs'!$A$2:$A$10,0),1),0)</f>
        <v>0</v>
      </c>
      <c r="W58" s="4">
        <f>IFERROR(V58+INDEX('Helper - Drop-downs'!$D$2:$D$10,MATCH($E58,'Helper - Drop-downs'!$A$2:$A$10,0),1),0)</f>
        <v>0</v>
      </c>
      <c r="X58" s="10">
        <f>IFERROR(IF(AND(ISNUMBER(MATCH(X$8,$L58:$W58,0)),X$8&lt;=$K58),$D58*INDEX('Helper - Drop-downs'!$C$2:$C$10,MATCH($E58,'Helper - Drop-downs'!$A$2:$A$10,0),1),0),0)</f>
        <v>0</v>
      </c>
      <c r="Y58" s="10">
        <f>IFERROR(IF(AND(ISNUMBER(MATCH(Y$8,$L58:$W58,0)),Y$8&lt;=$K58),$D58*INDEX('Helper - Drop-downs'!$C$2:$C$10,MATCH($E58,'Helper - Drop-downs'!$A$2:$A$10,0),1),0),0)</f>
        <v>0</v>
      </c>
      <c r="Z58" s="10">
        <f>IFERROR(IF(AND(ISNUMBER(MATCH(Z$8,$L58:$W58,0)),Z$8&lt;=$K58),$D58*INDEX('Helper - Drop-downs'!$C$2:$C$10,MATCH($E58,'Helper - Drop-downs'!$A$2:$A$10,0),1),0),0)</f>
        <v>0</v>
      </c>
      <c r="AA58" s="10">
        <f>IFERROR(IF(AND(ISNUMBER(MATCH(AA$8,$L58:$W58,0)),AA$8&lt;=$K58),$D58*INDEX('Helper - Drop-downs'!$C$2:$C$10,MATCH($E58,'Helper - Drop-downs'!$A$2:$A$10,0),1),0),0)</f>
        <v>0</v>
      </c>
      <c r="AB58" s="10">
        <f>IFERROR(IF(AND(ISNUMBER(MATCH(AB$8,$L58:$W58,0)),AB$8&lt;=$K58),$D58*INDEX('Helper - Drop-downs'!$C$2:$C$10,MATCH($E58,'Helper - Drop-downs'!$A$2:$A$10,0),1),0),0)</f>
        <v>0</v>
      </c>
      <c r="AC58" s="10">
        <f>IFERROR(IF(AND(ISNUMBER(MATCH(AC$8,$L58:$W58,0)),AC$8&lt;=$K58),$D58*INDEX('Helper - Drop-downs'!$C$2:$C$10,MATCH($E58,'Helper - Drop-downs'!$A$2:$A$10,0),1),0),0)</f>
        <v>0</v>
      </c>
      <c r="AD58" s="10">
        <f>IFERROR(IF(AND(ISNUMBER(MATCH(AD$8,$L58:$W58,0)),AD$8&lt;=$K58),$D58*INDEX('Helper - Drop-downs'!$C$2:$C$10,MATCH($E58,'Helper - Drop-downs'!$A$2:$A$10,0),1),0),0)</f>
        <v>0</v>
      </c>
      <c r="AE58" s="10">
        <f>IFERROR(IF(AND(ISNUMBER(MATCH(AE$8,$L58:$W58,0)),AE$8&lt;=$K58),$D58*INDEX('Helper - Drop-downs'!$C$2:$C$10,MATCH($E58,'Helper - Drop-downs'!$A$2:$A$10,0),1),0),0)</f>
        <v>0</v>
      </c>
      <c r="AF58" s="10">
        <f>IFERROR(IF(AND(ISNUMBER(MATCH(AF$8,$L58:$W58,0)),AF$8&lt;=$K58),$D58*INDEX('Helper - Drop-downs'!$C$2:$C$10,MATCH($E58,'Helper - Drop-downs'!$A$2:$A$10,0),1),0),0)</f>
        <v>0</v>
      </c>
      <c r="AG58" s="10">
        <f>IFERROR(IF(AND(ISNUMBER(MATCH(AG$8,$L58:$W58,0)),AG$8&lt;=$K58),$D58*INDEX('Helper - Drop-downs'!$C$2:$C$10,MATCH($E58,'Helper - Drop-downs'!$A$2:$A$10,0),1),0),0)</f>
        <v>0</v>
      </c>
      <c r="AH58" s="10">
        <f>IFERROR(IF(AND(ISNUMBER(MATCH(AH$8,$L58:$W58,0)),AH$8&lt;=$K58),$D58*INDEX('Helper - Drop-downs'!$C$2:$C$10,MATCH($E58,'Helper - Drop-downs'!$A$2:$A$10,0),1),0),0)</f>
        <v>0</v>
      </c>
      <c r="AI58" s="10">
        <f>IFERROR(IF(AND(ISNUMBER(MATCH(AI$8,$L58:$W58,0)),AI$8&lt;=$K58),$D58*INDEX('Helper - Drop-downs'!$C$2:$C$10,MATCH($E58,'Helper - Drop-downs'!$A$2:$A$10,0),1),0),0)</f>
        <v>0</v>
      </c>
      <c r="AJ58" s="10">
        <f t="shared" si="13"/>
        <v>0</v>
      </c>
    </row>
    <row r="59" spans="1:36" x14ac:dyDescent="0.3">
      <c r="A59" t="s">
        <v>36</v>
      </c>
      <c r="B59" t="s">
        <v>218</v>
      </c>
      <c r="C59" s="13"/>
      <c r="D59" s="52">
        <v>0</v>
      </c>
      <c r="E59" s="8"/>
      <c r="F59" s="8"/>
      <c r="G59" s="8"/>
      <c r="I59" t="s">
        <v>102</v>
      </c>
      <c r="J59" s="4">
        <f>IFERROR(INDEX('Helper - Drop-downs'!$C$13:$C$24,MATCH($F59,'Helper - Drop-downs'!$A$13:$A$24,0),1),0)</f>
        <v>0</v>
      </c>
      <c r="K59" s="4">
        <f>IFERROR(J59+INDEX('Helper - Drop-downs'!$B$27:$B$38,MATCH($G59,'Helper - Drop-downs'!$A$27:$A$37,0),1),0)</f>
        <v>0</v>
      </c>
      <c r="L59" s="4">
        <f t="shared" si="12"/>
        <v>0</v>
      </c>
      <c r="M59" s="4">
        <f>IFERROR(L59+INDEX('Helper - Drop-downs'!$D$2:$D$10,MATCH($E59,'Helper - Drop-downs'!$A$2:$A$10,0),1),0)</f>
        <v>0</v>
      </c>
      <c r="N59" s="4">
        <f>IFERROR(M59+INDEX('Helper - Drop-downs'!$D$2:$D$10,MATCH($E59,'Helper - Drop-downs'!$A$2:$A$10,0),1),0)</f>
        <v>0</v>
      </c>
      <c r="O59" s="4">
        <f>IFERROR(N59+INDEX('Helper - Drop-downs'!$D$2:$D$10,MATCH($E59,'Helper - Drop-downs'!$A$2:$A$10,0),1),0)</f>
        <v>0</v>
      </c>
      <c r="P59" s="4">
        <f>IFERROR(O59+INDEX('Helper - Drop-downs'!$D$2:$D$10,MATCH($E59,'Helper - Drop-downs'!$A$2:$A$10,0),1),0)</f>
        <v>0</v>
      </c>
      <c r="Q59" s="4">
        <f>IFERROR(P59+INDEX('Helper - Drop-downs'!$D$2:$D$10,MATCH($E59,'Helper - Drop-downs'!$A$2:$A$10,0),1),0)</f>
        <v>0</v>
      </c>
      <c r="R59" s="4">
        <f>IFERROR(Q59+INDEX('Helper - Drop-downs'!$D$2:$D$10,MATCH($E59,'Helper - Drop-downs'!$A$2:$A$10,0),1),0)</f>
        <v>0</v>
      </c>
      <c r="S59" s="4">
        <f>IFERROR(R59+INDEX('Helper - Drop-downs'!$D$2:$D$10,MATCH($E59,'Helper - Drop-downs'!$A$2:$A$10,0),1),0)</f>
        <v>0</v>
      </c>
      <c r="T59" s="4">
        <f>IFERROR(S59+INDEX('Helper - Drop-downs'!$D$2:$D$10,MATCH($E59,'Helper - Drop-downs'!$A$2:$A$10,0),1),0)</f>
        <v>0</v>
      </c>
      <c r="U59" s="4">
        <f>IFERROR(T59+INDEX('Helper - Drop-downs'!$D$2:$D$10,MATCH($E59,'Helper - Drop-downs'!$A$2:$A$10,0),1),0)</f>
        <v>0</v>
      </c>
      <c r="V59" s="4">
        <f>IFERROR(U59+INDEX('Helper - Drop-downs'!$D$2:$D$10,MATCH($E59,'Helper - Drop-downs'!$A$2:$A$10,0),1),0)</f>
        <v>0</v>
      </c>
      <c r="W59" s="4">
        <f>IFERROR(V59+INDEX('Helper - Drop-downs'!$D$2:$D$10,MATCH($E59,'Helper - Drop-downs'!$A$2:$A$10,0),1),0)</f>
        <v>0</v>
      </c>
      <c r="X59" s="10">
        <f>IFERROR(IF(AND(ISNUMBER(MATCH(X$8,$L59:$W59,0)),X$8&lt;=$K59),$D59*INDEX('Helper - Drop-downs'!$C$2:$C$10,MATCH($E59,'Helper - Drop-downs'!$A$2:$A$10,0),1),0),0)</f>
        <v>0</v>
      </c>
      <c r="Y59" s="10">
        <f>IFERROR(IF(AND(ISNUMBER(MATCH(Y$8,$L59:$W59,0)),Y$8&lt;=$K59),$D59*INDEX('Helper - Drop-downs'!$C$2:$C$10,MATCH($E59,'Helper - Drop-downs'!$A$2:$A$10,0),1),0),0)</f>
        <v>0</v>
      </c>
      <c r="Z59" s="10">
        <f>IFERROR(IF(AND(ISNUMBER(MATCH(Z$8,$L59:$W59,0)),Z$8&lt;=$K59),$D59*INDEX('Helper - Drop-downs'!$C$2:$C$10,MATCH($E59,'Helper - Drop-downs'!$A$2:$A$10,0),1),0),0)</f>
        <v>0</v>
      </c>
      <c r="AA59" s="10">
        <f>IFERROR(IF(AND(ISNUMBER(MATCH(AA$8,$L59:$W59,0)),AA$8&lt;=$K59),$D59*INDEX('Helper - Drop-downs'!$C$2:$C$10,MATCH($E59,'Helper - Drop-downs'!$A$2:$A$10,0),1),0),0)</f>
        <v>0</v>
      </c>
      <c r="AB59" s="10">
        <f>IFERROR(IF(AND(ISNUMBER(MATCH(AB$8,$L59:$W59,0)),AB$8&lt;=$K59),$D59*INDEX('Helper - Drop-downs'!$C$2:$C$10,MATCH($E59,'Helper - Drop-downs'!$A$2:$A$10,0),1),0),0)</f>
        <v>0</v>
      </c>
      <c r="AC59" s="10">
        <f>IFERROR(IF(AND(ISNUMBER(MATCH(AC$8,$L59:$W59,0)),AC$8&lt;=$K59),$D59*INDEX('Helper - Drop-downs'!$C$2:$C$10,MATCH($E59,'Helper - Drop-downs'!$A$2:$A$10,0),1),0),0)</f>
        <v>0</v>
      </c>
      <c r="AD59" s="10">
        <f>IFERROR(IF(AND(ISNUMBER(MATCH(AD$8,$L59:$W59,0)),AD$8&lt;=$K59),$D59*INDEX('Helper - Drop-downs'!$C$2:$C$10,MATCH($E59,'Helper - Drop-downs'!$A$2:$A$10,0),1),0),0)</f>
        <v>0</v>
      </c>
      <c r="AE59" s="10">
        <f>IFERROR(IF(AND(ISNUMBER(MATCH(AE$8,$L59:$W59,0)),AE$8&lt;=$K59),$D59*INDEX('Helper - Drop-downs'!$C$2:$C$10,MATCH($E59,'Helper - Drop-downs'!$A$2:$A$10,0),1),0),0)</f>
        <v>0</v>
      </c>
      <c r="AF59" s="10">
        <f>IFERROR(IF(AND(ISNUMBER(MATCH(AF$8,$L59:$W59,0)),AF$8&lt;=$K59),$D59*INDEX('Helper - Drop-downs'!$C$2:$C$10,MATCH($E59,'Helper - Drop-downs'!$A$2:$A$10,0),1),0),0)</f>
        <v>0</v>
      </c>
      <c r="AG59" s="10">
        <f>IFERROR(IF(AND(ISNUMBER(MATCH(AG$8,$L59:$W59,0)),AG$8&lt;=$K59),$D59*INDEX('Helper - Drop-downs'!$C$2:$C$10,MATCH($E59,'Helper - Drop-downs'!$A$2:$A$10,0),1),0),0)</f>
        <v>0</v>
      </c>
      <c r="AH59" s="10">
        <f>IFERROR(IF(AND(ISNUMBER(MATCH(AH$8,$L59:$W59,0)),AH$8&lt;=$K59),$D59*INDEX('Helper - Drop-downs'!$C$2:$C$10,MATCH($E59,'Helper - Drop-downs'!$A$2:$A$10,0),1),0),0)</f>
        <v>0</v>
      </c>
      <c r="AI59" s="10">
        <f>IFERROR(IF(AND(ISNUMBER(MATCH(AI$8,$L59:$W59,0)),AI$8&lt;=$K59),$D59*INDEX('Helper - Drop-downs'!$C$2:$C$10,MATCH($E59,'Helper - Drop-downs'!$A$2:$A$10,0),1),0),0)</f>
        <v>0</v>
      </c>
      <c r="AJ59" s="10">
        <f t="shared" si="13"/>
        <v>0</v>
      </c>
    </row>
    <row r="60" spans="1:36" ht="6" customHeight="1" x14ac:dyDescent="0.3"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6" ht="15.75" customHeight="1" x14ac:dyDescent="0.3">
      <c r="C61" s="54" t="s">
        <v>110</v>
      </c>
      <c r="D61" s="53">
        <f>D42-SUM(AJ47:AJ59)</f>
        <v>0</v>
      </c>
      <c r="E61" s="139" t="s">
        <v>111</v>
      </c>
      <c r="F61" s="139"/>
      <c r="G61" s="139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6" ht="6" customHeight="1" x14ac:dyDescent="0.3">
      <c r="E62" s="139"/>
      <c r="F62" s="139"/>
      <c r="G62" s="139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6" s="65" customFormat="1" ht="24.75" customHeight="1" x14ac:dyDescent="0.35">
      <c r="C63" s="94" t="s">
        <v>112</v>
      </c>
      <c r="D63" s="95">
        <f>D61*12</f>
        <v>0</v>
      </c>
      <c r="E63" s="139"/>
      <c r="F63" s="139"/>
      <c r="G63" s="13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</row>
    <row r="64" spans="1:36" x14ac:dyDescent="0.3"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0:35" x14ac:dyDescent="0.3"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0:35" x14ac:dyDescent="0.3"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0:35" x14ac:dyDescent="0.3"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0:35" x14ac:dyDescent="0.3"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0:35" x14ac:dyDescent="0.3"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0:35" x14ac:dyDescent="0.3"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0:35" x14ac:dyDescent="0.3"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0:35" x14ac:dyDescent="0.3"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0:35" x14ac:dyDescent="0.3"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0:35" x14ac:dyDescent="0.3"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0:35" x14ac:dyDescent="0.3"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0:35" x14ac:dyDescent="0.3"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0:35" x14ac:dyDescent="0.3"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0:35" x14ac:dyDescent="0.3"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0:35" x14ac:dyDescent="0.3"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0:35" x14ac:dyDescent="0.3"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0:35" x14ac:dyDescent="0.3"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0:35" x14ac:dyDescent="0.3"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0:35" x14ac:dyDescent="0.3"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0:35" x14ac:dyDescent="0.3"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0:35" x14ac:dyDescent="0.3"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0:35" x14ac:dyDescent="0.3"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0:35" x14ac:dyDescent="0.3"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0:35" x14ac:dyDescent="0.3"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0:35" x14ac:dyDescent="0.3"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0:35" x14ac:dyDescent="0.3"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0:35" x14ac:dyDescent="0.3"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0:35" x14ac:dyDescent="0.3"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0:35" x14ac:dyDescent="0.3"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0:35" x14ac:dyDescent="0.3"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0:35" x14ac:dyDescent="0.3"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0:35" x14ac:dyDescent="0.3"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0:35" x14ac:dyDescent="0.3"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0:35" x14ac:dyDescent="0.3"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0:35" x14ac:dyDescent="0.3"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0:35" x14ac:dyDescent="0.3"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0:35" x14ac:dyDescent="0.3"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0:35" x14ac:dyDescent="0.3"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0:35" x14ac:dyDescent="0.3"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0:35" x14ac:dyDescent="0.3"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0:35" x14ac:dyDescent="0.3"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0:35" x14ac:dyDescent="0.3"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0:35" x14ac:dyDescent="0.3"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0:35" x14ac:dyDescent="0.3"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0:35" x14ac:dyDescent="0.3"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0:35" x14ac:dyDescent="0.3"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0:35" x14ac:dyDescent="0.3"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0:35" x14ac:dyDescent="0.3"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0:35" x14ac:dyDescent="0.3"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0:35" x14ac:dyDescent="0.3"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0:35" x14ac:dyDescent="0.3"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</row>
    <row r="116" spans="10:35" x14ac:dyDescent="0.3"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</row>
    <row r="117" spans="10:35" x14ac:dyDescent="0.3"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0:35" x14ac:dyDescent="0.3"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</row>
    <row r="119" spans="10:35" x14ac:dyDescent="0.3"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0:35" x14ac:dyDescent="0.3"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</row>
    <row r="121" spans="10:35" x14ac:dyDescent="0.3"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</row>
    <row r="122" spans="10:35" x14ac:dyDescent="0.3"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</row>
    <row r="123" spans="10:35" x14ac:dyDescent="0.3"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</row>
    <row r="124" spans="10:35" x14ac:dyDescent="0.3"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</row>
    <row r="125" spans="10:35" x14ac:dyDescent="0.3"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</row>
    <row r="126" spans="10:35" x14ac:dyDescent="0.3"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</row>
    <row r="127" spans="10:35" x14ac:dyDescent="0.3"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</row>
    <row r="128" spans="10:35" x14ac:dyDescent="0.3"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</row>
    <row r="129" spans="10:35" x14ac:dyDescent="0.3"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</row>
    <row r="130" spans="10:35" x14ac:dyDescent="0.3"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</row>
    <row r="131" spans="10:35" x14ac:dyDescent="0.3"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</row>
    <row r="132" spans="10:35" x14ac:dyDescent="0.3"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</row>
    <row r="133" spans="10:35" x14ac:dyDescent="0.3"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</row>
    <row r="134" spans="10:35" x14ac:dyDescent="0.3"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</row>
    <row r="135" spans="10:35" x14ac:dyDescent="0.3"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</row>
    <row r="136" spans="10:35" x14ac:dyDescent="0.3"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</row>
    <row r="137" spans="10:35" x14ac:dyDescent="0.3"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</row>
    <row r="138" spans="10:35" x14ac:dyDescent="0.3"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</row>
    <row r="139" spans="10:35" x14ac:dyDescent="0.3"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</row>
    <row r="140" spans="10:35" x14ac:dyDescent="0.3"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</row>
    <row r="141" spans="10:35" x14ac:dyDescent="0.3"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</row>
    <row r="142" spans="10:35" x14ac:dyDescent="0.3"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</row>
    <row r="143" spans="10:35" x14ac:dyDescent="0.3"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</row>
    <row r="144" spans="10:35" x14ac:dyDescent="0.3"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</row>
    <row r="145" spans="10:35" x14ac:dyDescent="0.3"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</row>
    <row r="146" spans="10:35" x14ac:dyDescent="0.3"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</row>
    <row r="147" spans="10:35" x14ac:dyDescent="0.3"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</row>
    <row r="148" spans="10:35" x14ac:dyDescent="0.3"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</row>
    <row r="149" spans="10:35" x14ac:dyDescent="0.3"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</row>
    <row r="150" spans="10:35" x14ac:dyDescent="0.3"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</row>
    <row r="151" spans="10:35" x14ac:dyDescent="0.3"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</row>
    <row r="152" spans="10:35" x14ac:dyDescent="0.3"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</row>
    <row r="153" spans="10:35" x14ac:dyDescent="0.3"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</row>
    <row r="154" spans="10:35" x14ac:dyDescent="0.3"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</row>
    <row r="155" spans="10:35" x14ac:dyDescent="0.3"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</row>
    <row r="156" spans="10:35" x14ac:dyDescent="0.3"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</row>
    <row r="157" spans="10:35" x14ac:dyDescent="0.3"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</row>
    <row r="158" spans="10:35" x14ac:dyDescent="0.3"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</row>
    <row r="159" spans="10:35" x14ac:dyDescent="0.3"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</row>
    <row r="160" spans="10:35" x14ac:dyDescent="0.3"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</row>
    <row r="161" spans="10:35" x14ac:dyDescent="0.3"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</row>
    <row r="162" spans="10:35" x14ac:dyDescent="0.3"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</row>
    <row r="163" spans="10:35" x14ac:dyDescent="0.3"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</row>
    <row r="164" spans="10:35" x14ac:dyDescent="0.3"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</row>
    <row r="165" spans="10:35" x14ac:dyDescent="0.3"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</row>
    <row r="166" spans="10:35" x14ac:dyDescent="0.3"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</row>
    <row r="167" spans="10:35" x14ac:dyDescent="0.3"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</row>
    <row r="168" spans="10:35" x14ac:dyDescent="0.3"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</row>
    <row r="169" spans="10:35" x14ac:dyDescent="0.3"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</row>
    <row r="170" spans="10:35" x14ac:dyDescent="0.3"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</row>
    <row r="171" spans="10:35" x14ac:dyDescent="0.3"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</row>
    <row r="172" spans="10:35" x14ac:dyDescent="0.3"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</row>
    <row r="173" spans="10:35" x14ac:dyDescent="0.3"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</row>
    <row r="174" spans="10:35" x14ac:dyDescent="0.3"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</row>
    <row r="175" spans="10:35" x14ac:dyDescent="0.3"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</row>
    <row r="176" spans="10:35" x14ac:dyDescent="0.3"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</row>
    <row r="177" spans="10:35" x14ac:dyDescent="0.3"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</row>
    <row r="178" spans="10:35" x14ac:dyDescent="0.3"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</row>
    <row r="179" spans="10:35" x14ac:dyDescent="0.3"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0:35" x14ac:dyDescent="0.3"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0:35" x14ac:dyDescent="0.3"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0:35" x14ac:dyDescent="0.3"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0:35" x14ac:dyDescent="0.3"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0:35" x14ac:dyDescent="0.3"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0:35" x14ac:dyDescent="0.3"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0:35" x14ac:dyDescent="0.3"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0:35" x14ac:dyDescent="0.3"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0:35" x14ac:dyDescent="0.3"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</row>
    <row r="189" spans="10:35" x14ac:dyDescent="0.3"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</row>
    <row r="190" spans="10:35" x14ac:dyDescent="0.3"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</row>
    <row r="191" spans="10:35" x14ac:dyDescent="0.3"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</row>
    <row r="192" spans="10:35" x14ac:dyDescent="0.3"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</row>
    <row r="193" spans="10:35" x14ac:dyDescent="0.3"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</row>
    <row r="194" spans="10:35" x14ac:dyDescent="0.3"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</row>
    <row r="195" spans="10:35" x14ac:dyDescent="0.3"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</row>
    <row r="196" spans="10:35" x14ac:dyDescent="0.3"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</row>
    <row r="197" spans="10:35" x14ac:dyDescent="0.3"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</row>
    <row r="198" spans="10:35" x14ac:dyDescent="0.3"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</row>
    <row r="199" spans="10:35" x14ac:dyDescent="0.3"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</row>
    <row r="200" spans="10:35" x14ac:dyDescent="0.3"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</row>
    <row r="201" spans="10:35" x14ac:dyDescent="0.3"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</row>
    <row r="202" spans="10:35" x14ac:dyDescent="0.3"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</row>
    <row r="203" spans="10:35" x14ac:dyDescent="0.3"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</row>
    <row r="204" spans="10:35" x14ac:dyDescent="0.3"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</row>
    <row r="205" spans="10:35" x14ac:dyDescent="0.3"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10:35" x14ac:dyDescent="0.3"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10:35" x14ac:dyDescent="0.3"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10:35" x14ac:dyDescent="0.3"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10:35" x14ac:dyDescent="0.3"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10:35" x14ac:dyDescent="0.3"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10:35" x14ac:dyDescent="0.3"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0:35" x14ac:dyDescent="0.3"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0:35" x14ac:dyDescent="0.3"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0:35" x14ac:dyDescent="0.3"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0:35" x14ac:dyDescent="0.3"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0:35" x14ac:dyDescent="0.3"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0:35" x14ac:dyDescent="0.3"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0:35" x14ac:dyDescent="0.3"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0:35" x14ac:dyDescent="0.3"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0:35" x14ac:dyDescent="0.3"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10:35" x14ac:dyDescent="0.3"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10:35" x14ac:dyDescent="0.3"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10:35" x14ac:dyDescent="0.3"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10:35" x14ac:dyDescent="0.3"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10:35" x14ac:dyDescent="0.3"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</row>
  </sheetData>
  <mergeCells count="2">
    <mergeCell ref="E42:G44"/>
    <mergeCell ref="E61:G63"/>
  </mergeCells>
  <phoneticPr fontId="4" type="noConversion"/>
  <conditionalFormatting sqref="B14:G15 E16:G18 I14:AI18">
    <cfRule type="expression" dxfId="30" priority="9">
      <formula>ISBLANK($B$6)</formula>
    </cfRule>
  </conditionalFormatting>
  <conditionalFormatting sqref="B16:C16">
    <cfRule type="expression" dxfId="29" priority="8">
      <formula>ISBLANK($B$6)</formula>
    </cfRule>
  </conditionalFormatting>
  <conditionalFormatting sqref="B17:C17">
    <cfRule type="expression" dxfId="28" priority="7">
      <formula>ISBLANK($B$6)</formula>
    </cfRule>
  </conditionalFormatting>
  <conditionalFormatting sqref="B18:C18">
    <cfRule type="expression" dxfId="27" priority="6">
      <formula>ISBLANK($B$6)</formula>
    </cfRule>
  </conditionalFormatting>
  <conditionalFormatting sqref="D16">
    <cfRule type="expression" dxfId="26" priority="5">
      <formula>ISBLANK($B$6)</formula>
    </cfRule>
  </conditionalFormatting>
  <conditionalFormatting sqref="D17">
    <cfRule type="expression" dxfId="25" priority="4">
      <formula>ISBLANK($B$6)</formula>
    </cfRule>
  </conditionalFormatting>
  <conditionalFormatting sqref="D18">
    <cfRule type="expression" dxfId="24" priority="3">
      <formula>ISBLANK($B$6)</formula>
    </cfRule>
  </conditionalFormatting>
  <conditionalFormatting sqref="D63">
    <cfRule type="cellIs" dxfId="23" priority="2" operator="greaterThan">
      <formula>0</formula>
    </cfRule>
  </conditionalFormatting>
  <conditionalFormatting sqref="D63">
    <cfRule type="cellIs" dxfId="22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'Helper - Drop-downs'!$A$13:$A$24</xm:f>
          </x14:formula1>
          <xm:sqref>B3</xm:sqref>
        </x14:dataValidation>
        <x14:dataValidation type="list" allowBlank="1" showInputMessage="1" showErrorMessage="1">
          <x14:formula1>
            <xm:f>'Helper - Drop-downs'!$A$27:$A$38</xm:f>
          </x14:formula1>
          <xm:sqref>G9:G18 G21:G40 G47:G59</xm:sqref>
        </x14:dataValidation>
        <x14:dataValidation type="list" allowBlank="1" showInputMessage="1" showErrorMessage="1">
          <x14:formula1>
            <xm:f>'Helper - Drop-downs'!$A$2:$A$10</xm:f>
          </x14:formula1>
          <xm:sqref>E9:E18 E21:E40 E47:E59</xm:sqref>
        </x14:dataValidation>
        <x14:dataValidation type="list" allowBlank="1" showInputMessage="1" showErrorMessage="1">
          <x14:formula1>
            <xm:f>'Helper - Drop-downs'!$D$13:$D$24</xm:f>
          </x14:formula1>
          <xm:sqref>F9:F18 F21:F40 F47:F59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3003"/>
  <sheetViews>
    <sheetView showGridLines="0" topLeftCell="B1" workbookViewId="0">
      <selection activeCell="E5" sqref="E5"/>
    </sheetView>
  </sheetViews>
  <sheetFormatPr defaultRowHeight="14.4" outlineLevelCol="1" x14ac:dyDescent="0.3"/>
  <cols>
    <col min="1" max="1" width="48" customWidth="1"/>
    <col min="2" max="2" width="13" style="4" customWidth="1"/>
    <col min="3" max="3" width="13" customWidth="1"/>
    <col min="4" max="4" width="13" style="4" customWidth="1"/>
    <col min="5" max="5" width="22.88671875" customWidth="1"/>
    <col min="6" max="6" width="33.44140625" bestFit="1" customWidth="1"/>
    <col min="7" max="7" width="20.109375" style="4" bestFit="1" customWidth="1"/>
    <col min="9" max="9" width="9.109375" hidden="1" customWidth="1" outlineLevel="1"/>
    <col min="10" max="10" width="38" hidden="1" customWidth="1" outlineLevel="1"/>
    <col min="11" max="12" width="9.109375" hidden="1" customWidth="1" outlineLevel="1"/>
    <col min="13" max="13" width="8.6640625" collapsed="1"/>
  </cols>
  <sheetData>
    <row r="1" spans="1:12" ht="18" x14ac:dyDescent="0.3">
      <c r="A1" s="140" t="s">
        <v>113</v>
      </c>
      <c r="B1" s="140"/>
      <c r="C1" s="140"/>
      <c r="D1" s="140"/>
      <c r="E1" s="140"/>
      <c r="F1" s="140"/>
      <c r="G1" s="140"/>
    </row>
    <row r="2" spans="1:12" ht="6" customHeight="1" x14ac:dyDescent="0.3">
      <c r="A2" s="98"/>
      <c r="B2" s="98"/>
      <c r="C2" s="98"/>
      <c r="D2" s="98"/>
      <c r="E2" s="98"/>
      <c r="F2" s="98"/>
      <c r="G2" s="98"/>
    </row>
    <row r="3" spans="1:12" x14ac:dyDescent="0.3">
      <c r="A3" s="96" t="s">
        <v>114</v>
      </c>
      <c r="B3" s="99" t="s">
        <v>115</v>
      </c>
      <c r="C3" s="99" t="s">
        <v>115</v>
      </c>
      <c r="D3" s="99" t="s">
        <v>114</v>
      </c>
      <c r="E3" s="99" t="s">
        <v>115</v>
      </c>
      <c r="F3" s="99" t="s">
        <v>115</v>
      </c>
      <c r="G3" s="99" t="s">
        <v>115</v>
      </c>
    </row>
    <row r="4" spans="1:12" x14ac:dyDescent="0.3">
      <c r="A4" t="s">
        <v>116</v>
      </c>
      <c r="B4" s="4" t="s">
        <v>65</v>
      </c>
      <c r="C4" s="4" t="s">
        <v>117</v>
      </c>
      <c r="D4" s="4" t="s">
        <v>118</v>
      </c>
      <c r="E4" t="s">
        <v>119</v>
      </c>
      <c r="F4" t="s">
        <v>120</v>
      </c>
      <c r="G4" s="4" t="s">
        <v>121</v>
      </c>
      <c r="I4" t="s">
        <v>117</v>
      </c>
      <c r="J4" t="s">
        <v>122</v>
      </c>
      <c r="K4" t="s">
        <v>123</v>
      </c>
      <c r="L4" t="s">
        <v>124</v>
      </c>
    </row>
    <row r="5" spans="1:12" x14ac:dyDescent="0.3">
      <c r="A5" s="2"/>
      <c r="B5" s="23"/>
      <c r="C5" s="8"/>
      <c r="D5" s="8"/>
      <c r="E5" s="2"/>
      <c r="F5" s="2"/>
      <c r="G5" s="8"/>
      <c r="I5" t="e">
        <f>INDEX('Helper - Drop-downs'!$C$12:$C$24,MATCH(C5,'Helper - Drop-downs'!$A$12:$A$24,0))</f>
        <v>#N/A</v>
      </c>
      <c r="J5" s="44" t="str">
        <f>E5&amp;" - "&amp;F5</f>
        <v xml:space="preserve"> - </v>
      </c>
      <c r="K5" s="44" t="e">
        <f>INDEX('Helper - Inputs'!$G$15:$G$66,MATCH(J5,'Helper - Inputs'!$D$15:$D$66,0),1)</f>
        <v>#N/A</v>
      </c>
      <c r="L5" s="44" t="e">
        <f t="shared" ref="L5:L69" si="0">E5&amp;" - "&amp;K5</f>
        <v>#N/A</v>
      </c>
    </row>
    <row r="6" spans="1:12" x14ac:dyDescent="0.3">
      <c r="A6" s="2"/>
      <c r="B6" s="23"/>
      <c r="C6" s="8"/>
      <c r="D6" s="8"/>
      <c r="E6" s="2"/>
      <c r="F6" s="2"/>
      <c r="G6" s="8"/>
      <c r="I6" t="e">
        <f>INDEX('Helper - Drop-downs'!$C$12:$C$24,MATCH(C6,'Helper - Drop-downs'!$A$12:$A$24,0))</f>
        <v>#N/A</v>
      </c>
      <c r="J6" s="44" t="str">
        <f t="shared" ref="J6:J69" si="1">E6&amp;" - "&amp;F6</f>
        <v xml:space="preserve"> - </v>
      </c>
      <c r="K6" s="44" t="e">
        <f>INDEX('Helper - Inputs'!$G$15:$G$66,MATCH(J6,'Helper - Inputs'!$D$15:$D$66,0),1)</f>
        <v>#N/A</v>
      </c>
      <c r="L6" s="44" t="e">
        <f t="shared" si="0"/>
        <v>#N/A</v>
      </c>
    </row>
    <row r="7" spans="1:12" x14ac:dyDescent="0.3">
      <c r="A7" s="2"/>
      <c r="B7" s="23"/>
      <c r="C7" s="8"/>
      <c r="D7" s="8"/>
      <c r="E7" s="2"/>
      <c r="F7" s="2"/>
      <c r="G7" s="8"/>
      <c r="I7" t="e">
        <f>INDEX('Helper - Drop-downs'!$C$12:$C$24,MATCH(C7,'Helper - Drop-downs'!$A$12:$A$24,0))</f>
        <v>#N/A</v>
      </c>
      <c r="J7" s="44" t="str">
        <f t="shared" si="1"/>
        <v xml:space="preserve"> - </v>
      </c>
      <c r="K7" s="44" t="e">
        <f>INDEX('Helper - Inputs'!$G$15:$G$66,MATCH(J7,'Helper - Inputs'!$D$15:$D$66,0),1)</f>
        <v>#N/A</v>
      </c>
      <c r="L7" s="44" t="e">
        <f t="shared" si="0"/>
        <v>#N/A</v>
      </c>
    </row>
    <row r="8" spans="1:12" x14ac:dyDescent="0.3">
      <c r="A8" s="2"/>
      <c r="B8" s="23"/>
      <c r="C8" s="8"/>
      <c r="D8" s="8"/>
      <c r="E8" s="2"/>
      <c r="F8" s="2"/>
      <c r="G8" s="8"/>
      <c r="I8" t="e">
        <f>INDEX('Helper - Drop-downs'!$C$12:$C$24,MATCH(C8,'Helper - Drop-downs'!$A$12:$A$24,0))</f>
        <v>#N/A</v>
      </c>
      <c r="J8" s="44" t="str">
        <f t="shared" si="1"/>
        <v xml:space="preserve"> - </v>
      </c>
      <c r="K8" s="44" t="e">
        <f>INDEX('Helper - Inputs'!$G$15:$G$66,MATCH(J8,'Helper - Inputs'!$D$15:$D$66,0),1)</f>
        <v>#N/A</v>
      </c>
      <c r="L8" s="44" t="e">
        <f t="shared" si="0"/>
        <v>#N/A</v>
      </c>
    </row>
    <row r="9" spans="1:12" x14ac:dyDescent="0.3">
      <c r="A9" s="2"/>
      <c r="B9" s="23"/>
      <c r="C9" s="8"/>
      <c r="D9" s="8"/>
      <c r="E9" s="2"/>
      <c r="F9" s="2"/>
      <c r="G9" s="8"/>
      <c r="I9" t="e">
        <f>INDEX('Helper - Drop-downs'!$C$12:$C$24,MATCH(C9,'Helper - Drop-downs'!$A$12:$A$24,0))</f>
        <v>#N/A</v>
      </c>
      <c r="J9" s="44" t="str">
        <f t="shared" si="1"/>
        <v xml:space="preserve"> - </v>
      </c>
      <c r="K9" s="44" t="e">
        <f>INDEX('Helper - Inputs'!$G$15:$G$66,MATCH(J9,'Helper - Inputs'!$D$15:$D$66,0),1)</f>
        <v>#N/A</v>
      </c>
      <c r="L9" s="44" t="e">
        <f t="shared" si="0"/>
        <v>#N/A</v>
      </c>
    </row>
    <row r="10" spans="1:12" x14ac:dyDescent="0.3">
      <c r="A10" s="2"/>
      <c r="B10" s="23"/>
      <c r="C10" s="8"/>
      <c r="D10" s="8"/>
      <c r="E10" s="2"/>
      <c r="F10" s="2"/>
      <c r="G10" s="8"/>
      <c r="I10" t="e">
        <f>INDEX('Helper - Drop-downs'!$C$12:$C$24,MATCH(C10,'Helper - Drop-downs'!$A$12:$A$24,0))</f>
        <v>#N/A</v>
      </c>
      <c r="J10" s="44" t="str">
        <f t="shared" si="1"/>
        <v xml:space="preserve"> - </v>
      </c>
      <c r="K10" s="44" t="e">
        <f>INDEX('Helper - Inputs'!$G$15:$G$66,MATCH(J10,'Helper - Inputs'!$D$15:$D$66,0),1)</f>
        <v>#N/A</v>
      </c>
      <c r="L10" s="44" t="e">
        <f t="shared" si="0"/>
        <v>#N/A</v>
      </c>
    </row>
    <row r="11" spans="1:12" x14ac:dyDescent="0.3">
      <c r="A11" s="2"/>
      <c r="B11" s="23"/>
      <c r="C11" s="8"/>
      <c r="D11" s="8"/>
      <c r="E11" s="2"/>
      <c r="F11" s="2"/>
      <c r="G11" s="8"/>
      <c r="I11" t="e">
        <f>INDEX('Helper - Drop-downs'!$C$12:$C$24,MATCH(C11,'Helper - Drop-downs'!$A$12:$A$24,0))</f>
        <v>#N/A</v>
      </c>
      <c r="J11" s="44" t="str">
        <f t="shared" si="1"/>
        <v xml:space="preserve"> - </v>
      </c>
      <c r="K11" s="44" t="e">
        <f>INDEX('Helper - Inputs'!$G$15:$G$66,MATCH(J11,'Helper - Inputs'!$D$15:$D$66,0),1)</f>
        <v>#N/A</v>
      </c>
      <c r="L11" s="44" t="e">
        <f t="shared" si="0"/>
        <v>#N/A</v>
      </c>
    </row>
    <row r="12" spans="1:12" x14ac:dyDescent="0.3">
      <c r="A12" s="2"/>
      <c r="B12" s="23"/>
      <c r="C12" s="8"/>
      <c r="D12" s="8"/>
      <c r="E12" s="2"/>
      <c r="F12" s="2"/>
      <c r="G12" s="8"/>
      <c r="I12" t="e">
        <f>INDEX('Helper - Drop-downs'!$C$12:$C$24,MATCH(C12,'Helper - Drop-downs'!$A$12:$A$24,0))</f>
        <v>#N/A</v>
      </c>
      <c r="J12" s="44" t="str">
        <f t="shared" si="1"/>
        <v xml:space="preserve"> - </v>
      </c>
      <c r="K12" s="44" t="e">
        <f>INDEX('Helper - Inputs'!$G$15:$G$66,MATCH(J12,'Helper - Inputs'!$D$15:$D$66,0),1)</f>
        <v>#N/A</v>
      </c>
      <c r="L12" s="44" t="e">
        <f t="shared" si="0"/>
        <v>#N/A</v>
      </c>
    </row>
    <row r="13" spans="1:12" x14ac:dyDescent="0.3">
      <c r="A13" s="2"/>
      <c r="B13" s="23"/>
      <c r="C13" s="8"/>
      <c r="D13" s="8"/>
      <c r="E13" s="2"/>
      <c r="F13" s="2"/>
      <c r="G13" s="8"/>
      <c r="I13" t="e">
        <f>INDEX('Helper - Drop-downs'!$C$12:$C$24,MATCH(C13,'Helper - Drop-downs'!$A$12:$A$24,0))</f>
        <v>#N/A</v>
      </c>
      <c r="J13" s="44" t="str">
        <f t="shared" si="1"/>
        <v xml:space="preserve"> - </v>
      </c>
      <c r="K13" s="44" t="e">
        <f>INDEX('Helper - Inputs'!$G$15:$G$66,MATCH(J13,'Helper - Inputs'!$D$15:$D$66,0),1)</f>
        <v>#N/A</v>
      </c>
      <c r="L13" s="44" t="e">
        <f t="shared" si="0"/>
        <v>#N/A</v>
      </c>
    </row>
    <row r="14" spans="1:12" x14ac:dyDescent="0.3">
      <c r="A14" s="2"/>
      <c r="B14" s="23"/>
      <c r="C14" s="8"/>
      <c r="D14" s="8"/>
      <c r="E14" s="2"/>
      <c r="F14" s="2"/>
      <c r="G14" s="8"/>
      <c r="I14" t="e">
        <f>INDEX('Helper - Drop-downs'!$C$12:$C$24,MATCH(C14,'Helper - Drop-downs'!$A$12:$A$24,0))</f>
        <v>#N/A</v>
      </c>
      <c r="J14" s="44" t="str">
        <f t="shared" si="1"/>
        <v xml:space="preserve"> - </v>
      </c>
      <c r="K14" s="44" t="e">
        <f>INDEX('Helper - Inputs'!$G$15:$G$66,MATCH(J14,'Helper - Inputs'!$D$15:$D$66,0),1)</f>
        <v>#N/A</v>
      </c>
      <c r="L14" s="44" t="e">
        <f t="shared" si="0"/>
        <v>#N/A</v>
      </c>
    </row>
    <row r="15" spans="1:12" x14ac:dyDescent="0.3">
      <c r="A15" s="2"/>
      <c r="B15" s="23"/>
      <c r="C15" s="8"/>
      <c r="D15" s="8"/>
      <c r="E15" s="2"/>
      <c r="F15" s="2"/>
      <c r="G15" s="8"/>
      <c r="I15" t="e">
        <f>INDEX('Helper - Drop-downs'!$C$12:$C$24,MATCH(C15,'Helper - Drop-downs'!$A$12:$A$24,0))</f>
        <v>#N/A</v>
      </c>
      <c r="J15" s="44" t="str">
        <f>E15&amp;" - "&amp;F15</f>
        <v xml:space="preserve"> - </v>
      </c>
      <c r="K15" s="44" t="e">
        <f>INDEX('Helper - Inputs'!$G$15:$G$66,MATCH(J15,'Helper - Inputs'!$D$15:$D$66,0),1)</f>
        <v>#N/A</v>
      </c>
      <c r="L15" s="44" t="e">
        <f t="shared" si="0"/>
        <v>#N/A</v>
      </c>
    </row>
    <row r="16" spans="1:12" x14ac:dyDescent="0.3">
      <c r="A16" s="2"/>
      <c r="B16" s="23"/>
      <c r="C16" s="8"/>
      <c r="D16" s="8"/>
      <c r="E16" s="2"/>
      <c r="F16" s="2"/>
      <c r="G16" s="8"/>
      <c r="I16" t="e">
        <f>INDEX('Helper - Drop-downs'!$C$12:$C$24,MATCH(C16,'Helper - Drop-downs'!$A$12:$A$24,0))</f>
        <v>#N/A</v>
      </c>
      <c r="J16" s="44" t="str">
        <f t="shared" si="1"/>
        <v xml:space="preserve"> - </v>
      </c>
      <c r="K16" s="44" t="e">
        <f>INDEX('Helper - Inputs'!$G$15:$G$66,MATCH(J16,'Helper - Inputs'!$D$15:$D$66,0),1)</f>
        <v>#N/A</v>
      </c>
      <c r="L16" s="44" t="e">
        <f t="shared" si="0"/>
        <v>#N/A</v>
      </c>
    </row>
    <row r="17" spans="1:12" x14ac:dyDescent="0.3">
      <c r="A17" s="2"/>
      <c r="B17" s="23"/>
      <c r="C17" s="8"/>
      <c r="D17" s="8"/>
      <c r="E17" s="2"/>
      <c r="F17" s="2"/>
      <c r="G17" s="8"/>
      <c r="I17" t="e">
        <f>INDEX('Helper - Drop-downs'!$C$12:$C$24,MATCH(C17,'Helper - Drop-downs'!$A$12:$A$24,0))</f>
        <v>#N/A</v>
      </c>
      <c r="J17" s="44" t="str">
        <f t="shared" si="1"/>
        <v xml:space="preserve"> - </v>
      </c>
      <c r="K17" s="44" t="e">
        <f>INDEX('Helper - Inputs'!$G$15:$G$66,MATCH(J17,'Helper - Inputs'!$D$15:$D$66,0),1)</f>
        <v>#N/A</v>
      </c>
      <c r="L17" s="44" t="e">
        <f t="shared" si="0"/>
        <v>#N/A</v>
      </c>
    </row>
    <row r="18" spans="1:12" x14ac:dyDescent="0.3">
      <c r="A18" s="2"/>
      <c r="B18" s="23"/>
      <c r="C18" s="8"/>
      <c r="D18" s="8"/>
      <c r="E18" s="2"/>
      <c r="F18" s="2"/>
      <c r="G18" s="8"/>
      <c r="I18" t="e">
        <f>INDEX('Helper - Drop-downs'!$C$12:$C$24,MATCH(C18,'Helper - Drop-downs'!$A$12:$A$24,0))</f>
        <v>#N/A</v>
      </c>
      <c r="J18" s="44" t="str">
        <f t="shared" si="1"/>
        <v xml:space="preserve"> - </v>
      </c>
      <c r="K18" s="44" t="e">
        <f>INDEX('Helper - Inputs'!$G$15:$G$66,MATCH(J18,'Helper - Inputs'!$D$15:$D$66,0),1)</f>
        <v>#N/A</v>
      </c>
      <c r="L18" s="44" t="e">
        <f t="shared" si="0"/>
        <v>#N/A</v>
      </c>
    </row>
    <row r="19" spans="1:12" x14ac:dyDescent="0.3">
      <c r="A19" s="2"/>
      <c r="B19" s="23"/>
      <c r="C19" s="8"/>
      <c r="D19" s="8"/>
      <c r="E19" s="2"/>
      <c r="F19" s="2"/>
      <c r="G19" s="8"/>
      <c r="I19" t="e">
        <f>INDEX('Helper - Drop-downs'!$C$12:$C$24,MATCH(C19,'Helper - Drop-downs'!$A$12:$A$24,0))</f>
        <v>#N/A</v>
      </c>
      <c r="J19" s="44" t="str">
        <f t="shared" si="1"/>
        <v xml:space="preserve"> - </v>
      </c>
      <c r="K19" s="44" t="e">
        <f>INDEX('Helper - Inputs'!$G$15:$G$66,MATCH(J19,'Helper - Inputs'!$D$15:$D$66,0),1)</f>
        <v>#N/A</v>
      </c>
      <c r="L19" s="44" t="e">
        <f t="shared" si="0"/>
        <v>#N/A</v>
      </c>
    </row>
    <row r="20" spans="1:12" x14ac:dyDescent="0.3">
      <c r="A20" s="2"/>
      <c r="B20" s="23"/>
      <c r="C20" s="8"/>
      <c r="D20" s="8"/>
      <c r="E20" s="2"/>
      <c r="F20" s="2"/>
      <c r="G20" s="8"/>
      <c r="I20" t="e">
        <f>INDEX('Helper - Drop-downs'!$C$12:$C$24,MATCH(C20,'Helper - Drop-downs'!$A$12:$A$24,0))</f>
        <v>#N/A</v>
      </c>
      <c r="J20" s="44" t="str">
        <f t="shared" si="1"/>
        <v xml:space="preserve"> - </v>
      </c>
      <c r="K20" s="44" t="e">
        <f>INDEX('Helper - Inputs'!$G$15:$G$66,MATCH(J20,'Helper - Inputs'!$D$15:$D$66,0),1)</f>
        <v>#N/A</v>
      </c>
      <c r="L20" s="44" t="e">
        <f t="shared" si="0"/>
        <v>#N/A</v>
      </c>
    </row>
    <row r="21" spans="1:12" x14ac:dyDescent="0.3">
      <c r="A21" s="2"/>
      <c r="B21" s="23"/>
      <c r="C21" s="8"/>
      <c r="D21" s="8"/>
      <c r="E21" s="2"/>
      <c r="F21" s="2"/>
      <c r="G21" s="8"/>
      <c r="I21" t="e">
        <f>INDEX('Helper - Drop-downs'!$C$12:$C$24,MATCH(C21,'Helper - Drop-downs'!$A$12:$A$24,0))</f>
        <v>#N/A</v>
      </c>
      <c r="J21" s="44" t="str">
        <f t="shared" si="1"/>
        <v xml:space="preserve"> - </v>
      </c>
      <c r="K21" s="44" t="e">
        <f>INDEX('Helper - Inputs'!$G$15:$G$66,MATCH(J21,'Helper - Inputs'!$D$15:$D$66,0),1)</f>
        <v>#N/A</v>
      </c>
      <c r="L21" s="44" t="e">
        <f t="shared" si="0"/>
        <v>#N/A</v>
      </c>
    </row>
    <row r="22" spans="1:12" x14ac:dyDescent="0.3">
      <c r="A22" s="2"/>
      <c r="B22" s="23"/>
      <c r="C22" s="8"/>
      <c r="D22" s="8"/>
      <c r="E22" s="2"/>
      <c r="F22" s="2"/>
      <c r="G22" s="8"/>
      <c r="I22" t="e">
        <f>INDEX('Helper - Drop-downs'!$C$12:$C$24,MATCH(C22,'Helper - Drop-downs'!$A$12:$A$24,0))</f>
        <v>#N/A</v>
      </c>
      <c r="J22" s="44" t="str">
        <f t="shared" si="1"/>
        <v xml:space="preserve"> - </v>
      </c>
      <c r="K22" s="44" t="e">
        <f>INDEX('Helper - Inputs'!$G$15:$G$66,MATCH(J22,'Helper - Inputs'!$D$15:$D$66,0),1)</f>
        <v>#N/A</v>
      </c>
      <c r="L22" s="44" t="e">
        <f t="shared" si="0"/>
        <v>#N/A</v>
      </c>
    </row>
    <row r="23" spans="1:12" x14ac:dyDescent="0.3">
      <c r="A23" s="2"/>
      <c r="B23" s="23"/>
      <c r="C23" s="8"/>
      <c r="D23" s="8"/>
      <c r="E23" s="2"/>
      <c r="F23" s="2"/>
      <c r="G23" s="8"/>
      <c r="I23" t="e">
        <f>INDEX('Helper - Drop-downs'!$C$12:$C$24,MATCH(C23,'Helper - Drop-downs'!$A$12:$A$24,0))</f>
        <v>#N/A</v>
      </c>
      <c r="J23" s="44" t="str">
        <f t="shared" si="1"/>
        <v xml:space="preserve"> - </v>
      </c>
      <c r="K23" s="44" t="e">
        <f>INDEX('Helper - Inputs'!$G$15:$G$66,MATCH(J23,'Helper - Inputs'!$D$15:$D$66,0),1)</f>
        <v>#N/A</v>
      </c>
      <c r="L23" s="44" t="e">
        <f t="shared" si="0"/>
        <v>#N/A</v>
      </c>
    </row>
    <row r="24" spans="1:12" x14ac:dyDescent="0.3">
      <c r="A24" s="2"/>
      <c r="B24" s="23"/>
      <c r="C24" s="8"/>
      <c r="D24" s="8"/>
      <c r="E24" s="2"/>
      <c r="F24" s="2"/>
      <c r="G24" s="8"/>
      <c r="I24" t="e">
        <f>INDEX('Helper - Drop-downs'!$C$12:$C$24,MATCH(C24,'Helper - Drop-downs'!$A$12:$A$24,0))</f>
        <v>#N/A</v>
      </c>
      <c r="J24" s="44" t="str">
        <f t="shared" si="1"/>
        <v xml:space="preserve"> - </v>
      </c>
      <c r="K24" s="44" t="e">
        <f>INDEX('Helper - Inputs'!$G$15:$G$66,MATCH(J24,'Helper - Inputs'!$D$15:$D$66,0),1)</f>
        <v>#N/A</v>
      </c>
      <c r="L24" s="44" t="e">
        <f t="shared" si="0"/>
        <v>#N/A</v>
      </c>
    </row>
    <row r="25" spans="1:12" x14ac:dyDescent="0.3">
      <c r="A25" s="2"/>
      <c r="B25" s="23"/>
      <c r="C25" s="8"/>
      <c r="D25" s="8"/>
      <c r="E25" s="2"/>
      <c r="F25" s="2"/>
      <c r="G25" s="8"/>
      <c r="I25" t="e">
        <f>INDEX('Helper - Drop-downs'!$C$12:$C$24,MATCH(C25,'Helper - Drop-downs'!$A$12:$A$24,0))</f>
        <v>#N/A</v>
      </c>
      <c r="J25" s="44" t="str">
        <f t="shared" si="1"/>
        <v xml:space="preserve"> - </v>
      </c>
      <c r="K25" s="44" t="e">
        <f>INDEX('Helper - Inputs'!$G$15:$G$66,MATCH(J25,'Helper - Inputs'!$D$15:$D$66,0),1)</f>
        <v>#N/A</v>
      </c>
      <c r="L25" s="44" t="e">
        <f t="shared" si="0"/>
        <v>#N/A</v>
      </c>
    </row>
    <row r="26" spans="1:12" x14ac:dyDescent="0.3">
      <c r="A26" s="2"/>
      <c r="B26" s="23"/>
      <c r="C26" s="8"/>
      <c r="D26" s="8"/>
      <c r="E26" s="2"/>
      <c r="F26" s="2"/>
      <c r="G26" s="8"/>
      <c r="I26" t="e">
        <f>INDEX('Helper - Drop-downs'!$C$12:$C$24,MATCH(C26,'Helper - Drop-downs'!$A$12:$A$24,0))</f>
        <v>#N/A</v>
      </c>
      <c r="J26" s="44" t="str">
        <f t="shared" si="1"/>
        <v xml:space="preserve"> - </v>
      </c>
      <c r="K26" s="44" t="e">
        <f>INDEX('Helper - Inputs'!$G$15:$G$66,MATCH(J26,'Helper - Inputs'!$D$15:$D$66,0),1)</f>
        <v>#N/A</v>
      </c>
      <c r="L26" s="44" t="e">
        <f t="shared" si="0"/>
        <v>#N/A</v>
      </c>
    </row>
    <row r="27" spans="1:12" x14ac:dyDescent="0.3">
      <c r="A27" s="2"/>
      <c r="B27" s="23"/>
      <c r="C27" s="8"/>
      <c r="D27" s="8"/>
      <c r="E27" s="2"/>
      <c r="F27" s="2"/>
      <c r="G27" s="8"/>
      <c r="I27" t="e">
        <f>INDEX('Helper - Drop-downs'!$C$12:$C$24,MATCH(C27,'Helper - Drop-downs'!$A$12:$A$24,0))</f>
        <v>#N/A</v>
      </c>
      <c r="J27" s="44" t="str">
        <f t="shared" si="1"/>
        <v xml:space="preserve"> - </v>
      </c>
      <c r="K27" s="44" t="e">
        <f>INDEX('Helper - Inputs'!$G$15:$G$66,MATCH(J27,'Helper - Inputs'!$D$15:$D$66,0),1)</f>
        <v>#N/A</v>
      </c>
      <c r="L27" s="44" t="e">
        <f t="shared" si="0"/>
        <v>#N/A</v>
      </c>
    </row>
    <row r="28" spans="1:12" x14ac:dyDescent="0.3">
      <c r="A28" s="2"/>
      <c r="B28" s="23"/>
      <c r="C28" s="8"/>
      <c r="D28" s="8"/>
      <c r="E28" s="2"/>
      <c r="F28" s="2"/>
      <c r="G28" s="8"/>
      <c r="I28" t="e">
        <f>INDEX('Helper - Drop-downs'!$C$12:$C$24,MATCH(C28,'Helper - Drop-downs'!$A$12:$A$24,0))</f>
        <v>#N/A</v>
      </c>
      <c r="J28" s="44" t="str">
        <f t="shared" si="1"/>
        <v xml:space="preserve"> - </v>
      </c>
      <c r="K28" s="44" t="e">
        <f>INDEX('Helper - Inputs'!$G$15:$G$66,MATCH(J28,'Helper - Inputs'!$D$15:$D$66,0),1)</f>
        <v>#N/A</v>
      </c>
      <c r="L28" s="44" t="e">
        <f t="shared" si="0"/>
        <v>#N/A</v>
      </c>
    </row>
    <row r="29" spans="1:12" x14ac:dyDescent="0.3">
      <c r="A29" s="2"/>
      <c r="B29" s="23"/>
      <c r="C29" s="8"/>
      <c r="D29" s="8"/>
      <c r="E29" s="2"/>
      <c r="F29" s="2"/>
      <c r="G29" s="8"/>
      <c r="I29" t="e">
        <f>INDEX('Helper - Drop-downs'!$C$12:$C$24,MATCH(C29,'Helper - Drop-downs'!$A$12:$A$24,0))</f>
        <v>#N/A</v>
      </c>
      <c r="J29" s="44" t="str">
        <f t="shared" si="1"/>
        <v xml:space="preserve"> - </v>
      </c>
      <c r="K29" s="44" t="e">
        <f>INDEX('Helper - Inputs'!$G$15:$G$66,MATCH(J29,'Helper - Inputs'!$D$15:$D$66,0),1)</f>
        <v>#N/A</v>
      </c>
      <c r="L29" s="44" t="e">
        <f t="shared" si="0"/>
        <v>#N/A</v>
      </c>
    </row>
    <row r="30" spans="1:12" x14ac:dyDescent="0.3">
      <c r="A30" s="2"/>
      <c r="B30" s="23"/>
      <c r="C30" s="8"/>
      <c r="D30" s="8"/>
      <c r="E30" s="2"/>
      <c r="F30" s="2"/>
      <c r="G30" s="8"/>
      <c r="I30" t="e">
        <f>INDEX('Helper - Drop-downs'!$C$12:$C$24,MATCH(C30,'Helper - Drop-downs'!$A$12:$A$24,0))</f>
        <v>#N/A</v>
      </c>
      <c r="J30" s="44" t="str">
        <f t="shared" si="1"/>
        <v xml:space="preserve"> - </v>
      </c>
      <c r="K30" s="44" t="e">
        <f>INDEX('Helper - Inputs'!$G$15:$G$66,MATCH(J30,'Helper - Inputs'!$D$15:$D$66,0),1)</f>
        <v>#N/A</v>
      </c>
      <c r="L30" s="44" t="e">
        <f t="shared" si="0"/>
        <v>#N/A</v>
      </c>
    </row>
    <row r="31" spans="1:12" x14ac:dyDescent="0.3">
      <c r="A31" s="2"/>
      <c r="B31" s="23"/>
      <c r="C31" s="8"/>
      <c r="D31" s="8"/>
      <c r="E31" s="2"/>
      <c r="F31" s="2"/>
      <c r="G31" s="8"/>
      <c r="I31" t="e">
        <f>INDEX('Helper - Drop-downs'!$C$12:$C$24,MATCH(C31,'Helper - Drop-downs'!$A$12:$A$24,0))</f>
        <v>#N/A</v>
      </c>
      <c r="J31" s="44" t="str">
        <f t="shared" si="1"/>
        <v xml:space="preserve"> - </v>
      </c>
      <c r="K31" s="44" t="e">
        <f>INDEX('Helper - Inputs'!$G$15:$G$66,MATCH(J31,'Helper - Inputs'!$D$15:$D$66,0),1)</f>
        <v>#N/A</v>
      </c>
      <c r="L31" s="44" t="e">
        <f t="shared" si="0"/>
        <v>#N/A</v>
      </c>
    </row>
    <row r="32" spans="1:12" x14ac:dyDescent="0.3">
      <c r="A32" s="2"/>
      <c r="B32" s="23"/>
      <c r="C32" s="8"/>
      <c r="D32" s="8"/>
      <c r="E32" s="2"/>
      <c r="F32" s="2"/>
      <c r="G32" s="8"/>
      <c r="I32" t="e">
        <f>INDEX('Helper - Drop-downs'!$C$12:$C$24,MATCH(C32,'Helper - Drop-downs'!$A$12:$A$24,0))</f>
        <v>#N/A</v>
      </c>
      <c r="J32" s="44" t="str">
        <f t="shared" si="1"/>
        <v xml:space="preserve"> - </v>
      </c>
      <c r="K32" s="44" t="e">
        <f>INDEX('Helper - Inputs'!$G$15:$G$66,MATCH(J32,'Helper - Inputs'!$D$15:$D$66,0),1)</f>
        <v>#N/A</v>
      </c>
      <c r="L32" s="44" t="e">
        <f t="shared" si="0"/>
        <v>#N/A</v>
      </c>
    </row>
    <row r="33" spans="1:12" x14ac:dyDescent="0.3">
      <c r="A33" s="2"/>
      <c r="B33" s="23"/>
      <c r="C33" s="8"/>
      <c r="D33" s="8"/>
      <c r="E33" s="2"/>
      <c r="F33" s="2"/>
      <c r="G33" s="8"/>
      <c r="I33" t="e">
        <f>INDEX('Helper - Drop-downs'!$C$12:$C$24,MATCH(C33,'Helper - Drop-downs'!$A$12:$A$24,0))</f>
        <v>#N/A</v>
      </c>
      <c r="J33" s="44" t="str">
        <f t="shared" si="1"/>
        <v xml:space="preserve"> - </v>
      </c>
      <c r="K33" s="44" t="e">
        <f>INDEX('Helper - Inputs'!$G$15:$G$66,MATCH(J33,'Helper - Inputs'!$D$15:$D$66,0),1)</f>
        <v>#N/A</v>
      </c>
      <c r="L33" s="44" t="e">
        <f t="shared" si="0"/>
        <v>#N/A</v>
      </c>
    </row>
    <row r="34" spans="1:12" x14ac:dyDescent="0.3">
      <c r="A34" s="2"/>
      <c r="B34" s="23"/>
      <c r="C34" s="8"/>
      <c r="D34" s="8"/>
      <c r="E34" s="2"/>
      <c r="F34" s="2"/>
      <c r="G34" s="8"/>
      <c r="I34" t="e">
        <f>INDEX('Helper - Drop-downs'!$C$12:$C$24,MATCH(C34,'Helper - Drop-downs'!$A$12:$A$24,0))</f>
        <v>#N/A</v>
      </c>
      <c r="J34" s="44" t="str">
        <f t="shared" si="1"/>
        <v xml:space="preserve"> - </v>
      </c>
      <c r="K34" s="44" t="e">
        <f>INDEX('Helper - Inputs'!$G$15:$G$66,MATCH(J34,'Helper - Inputs'!$D$15:$D$66,0),1)</f>
        <v>#N/A</v>
      </c>
      <c r="L34" s="44" t="e">
        <f t="shared" si="0"/>
        <v>#N/A</v>
      </c>
    </row>
    <row r="35" spans="1:12" x14ac:dyDescent="0.3">
      <c r="A35" s="2"/>
      <c r="B35" s="23"/>
      <c r="C35" s="8"/>
      <c r="D35" s="8"/>
      <c r="E35" s="2"/>
      <c r="F35" s="2"/>
      <c r="G35" s="8"/>
      <c r="I35" t="e">
        <f>INDEX('Helper - Drop-downs'!$C$12:$C$24,MATCH(C35,'Helper - Drop-downs'!$A$12:$A$24,0))</f>
        <v>#N/A</v>
      </c>
      <c r="J35" s="44" t="str">
        <f t="shared" si="1"/>
        <v xml:space="preserve"> - </v>
      </c>
      <c r="K35" s="44" t="e">
        <f>INDEX('Helper - Inputs'!$G$15:$G$66,MATCH(J35,'Helper - Inputs'!$D$15:$D$66,0),1)</f>
        <v>#N/A</v>
      </c>
      <c r="L35" s="44" t="e">
        <f t="shared" si="0"/>
        <v>#N/A</v>
      </c>
    </row>
    <row r="36" spans="1:12" x14ac:dyDescent="0.3">
      <c r="A36" s="2"/>
      <c r="B36" s="23"/>
      <c r="C36" s="8"/>
      <c r="D36" s="8"/>
      <c r="E36" s="2"/>
      <c r="F36" s="2"/>
      <c r="G36" s="8"/>
      <c r="I36" t="e">
        <f>INDEX('Helper - Drop-downs'!$C$12:$C$24,MATCH(C36,'Helper - Drop-downs'!$A$12:$A$24,0))</f>
        <v>#N/A</v>
      </c>
      <c r="J36" s="44" t="str">
        <f t="shared" si="1"/>
        <v xml:space="preserve"> - </v>
      </c>
      <c r="K36" s="44" t="e">
        <f>INDEX('Helper - Inputs'!$G$15:$G$66,MATCH(J36,'Helper - Inputs'!$D$15:$D$66,0),1)</f>
        <v>#N/A</v>
      </c>
      <c r="L36" s="44" t="e">
        <f t="shared" si="0"/>
        <v>#N/A</v>
      </c>
    </row>
    <row r="37" spans="1:12" x14ac:dyDescent="0.3">
      <c r="A37" s="2"/>
      <c r="B37" s="23"/>
      <c r="C37" s="8"/>
      <c r="D37" s="8"/>
      <c r="E37" s="2"/>
      <c r="F37" s="2"/>
      <c r="G37" s="8"/>
      <c r="I37" t="e">
        <f>INDEX('Helper - Drop-downs'!$C$12:$C$24,MATCH(C37,'Helper - Drop-downs'!$A$12:$A$24,0))</f>
        <v>#N/A</v>
      </c>
      <c r="J37" s="44" t="str">
        <f t="shared" si="1"/>
        <v xml:space="preserve"> - </v>
      </c>
      <c r="K37" s="44" t="e">
        <f>INDEX('Helper - Inputs'!$G$15:$G$66,MATCH(J37,'Helper - Inputs'!$D$15:$D$66,0),1)</f>
        <v>#N/A</v>
      </c>
      <c r="L37" s="44" t="e">
        <f t="shared" si="0"/>
        <v>#N/A</v>
      </c>
    </row>
    <row r="38" spans="1:12" x14ac:dyDescent="0.3">
      <c r="A38" s="2"/>
      <c r="B38" s="23"/>
      <c r="C38" s="8"/>
      <c r="D38" s="8"/>
      <c r="E38" s="2"/>
      <c r="F38" s="2"/>
      <c r="G38" s="8"/>
      <c r="I38" t="e">
        <f>INDEX('Helper - Drop-downs'!$C$12:$C$24,MATCH(C38,'Helper - Drop-downs'!$A$12:$A$24,0))</f>
        <v>#N/A</v>
      </c>
      <c r="J38" s="44" t="str">
        <f t="shared" si="1"/>
        <v xml:space="preserve"> - </v>
      </c>
      <c r="K38" s="44" t="e">
        <f>INDEX('Helper - Inputs'!$G$15:$G$66,MATCH(J38,'Helper - Inputs'!$D$15:$D$66,0),1)</f>
        <v>#N/A</v>
      </c>
      <c r="L38" s="44" t="e">
        <f t="shared" si="0"/>
        <v>#N/A</v>
      </c>
    </row>
    <row r="39" spans="1:12" x14ac:dyDescent="0.3">
      <c r="A39" s="2"/>
      <c r="B39" s="23"/>
      <c r="C39" s="8"/>
      <c r="D39" s="8"/>
      <c r="E39" s="2"/>
      <c r="F39" s="2"/>
      <c r="G39" s="8"/>
      <c r="I39" t="e">
        <f>INDEX('Helper - Drop-downs'!$C$12:$C$24,MATCH(C39,'Helper - Drop-downs'!$A$12:$A$24,0))</f>
        <v>#N/A</v>
      </c>
      <c r="J39" s="44" t="str">
        <f t="shared" si="1"/>
        <v xml:space="preserve"> - </v>
      </c>
      <c r="K39" s="44" t="e">
        <f>INDEX('Helper - Inputs'!$G$15:$G$66,MATCH(J39,'Helper - Inputs'!$D$15:$D$66,0),1)</f>
        <v>#N/A</v>
      </c>
      <c r="L39" s="44" t="e">
        <f t="shared" si="0"/>
        <v>#N/A</v>
      </c>
    </row>
    <row r="40" spans="1:12" x14ac:dyDescent="0.3">
      <c r="A40" s="2"/>
      <c r="B40" s="23"/>
      <c r="C40" s="8"/>
      <c r="D40" s="8"/>
      <c r="E40" s="2"/>
      <c r="F40" s="2"/>
      <c r="G40" s="8"/>
      <c r="I40" t="e">
        <f>INDEX('Helper - Drop-downs'!$C$12:$C$24,MATCH(C40,'Helper - Drop-downs'!$A$12:$A$24,0))</f>
        <v>#N/A</v>
      </c>
      <c r="J40" s="44" t="str">
        <f t="shared" si="1"/>
        <v xml:space="preserve"> - </v>
      </c>
      <c r="K40" s="44" t="e">
        <f>INDEX('Helper - Inputs'!$G$15:$G$66,MATCH(J40,'Helper - Inputs'!$D$15:$D$66,0),1)</f>
        <v>#N/A</v>
      </c>
      <c r="L40" s="44" t="e">
        <f t="shared" si="0"/>
        <v>#N/A</v>
      </c>
    </row>
    <row r="41" spans="1:12" x14ac:dyDescent="0.3">
      <c r="A41" s="2"/>
      <c r="B41" s="23"/>
      <c r="C41" s="8"/>
      <c r="D41" s="8"/>
      <c r="E41" s="2"/>
      <c r="F41" s="2"/>
      <c r="G41" s="8"/>
      <c r="I41" t="e">
        <f>INDEX('Helper - Drop-downs'!$C$12:$C$24,MATCH(C41,'Helper - Drop-downs'!$A$12:$A$24,0))</f>
        <v>#N/A</v>
      </c>
      <c r="J41" s="44" t="str">
        <f t="shared" si="1"/>
        <v xml:space="preserve"> - </v>
      </c>
      <c r="K41" s="44" t="e">
        <f>INDEX('Helper - Inputs'!$G$15:$G$66,MATCH(J41,'Helper - Inputs'!$D$15:$D$66,0),1)</f>
        <v>#N/A</v>
      </c>
      <c r="L41" s="44" t="e">
        <f t="shared" si="0"/>
        <v>#N/A</v>
      </c>
    </row>
    <row r="42" spans="1:12" x14ac:dyDescent="0.3">
      <c r="A42" s="2"/>
      <c r="B42" s="23"/>
      <c r="C42" s="8"/>
      <c r="D42" s="8"/>
      <c r="E42" s="2"/>
      <c r="F42" s="2"/>
      <c r="G42" s="8"/>
      <c r="I42" t="e">
        <f>INDEX('Helper - Drop-downs'!$C$12:$C$24,MATCH(C42,'Helper - Drop-downs'!$A$12:$A$24,0))</f>
        <v>#N/A</v>
      </c>
      <c r="J42" s="44" t="str">
        <f t="shared" si="1"/>
        <v xml:space="preserve"> - </v>
      </c>
      <c r="K42" s="44" t="e">
        <f>INDEX('Helper - Inputs'!$G$15:$G$66,MATCH(J42,'Helper - Inputs'!$D$15:$D$66,0),1)</f>
        <v>#N/A</v>
      </c>
      <c r="L42" s="44" t="e">
        <f t="shared" si="0"/>
        <v>#N/A</v>
      </c>
    </row>
    <row r="43" spans="1:12" x14ac:dyDescent="0.3">
      <c r="A43" s="2"/>
      <c r="B43" s="23"/>
      <c r="C43" s="8"/>
      <c r="D43" s="8"/>
      <c r="E43" s="2"/>
      <c r="F43" s="2"/>
      <c r="G43" s="8"/>
      <c r="I43" t="e">
        <f>INDEX('Helper - Drop-downs'!$C$12:$C$24,MATCH(C43,'Helper - Drop-downs'!$A$12:$A$24,0))</f>
        <v>#N/A</v>
      </c>
      <c r="J43" s="44" t="str">
        <f t="shared" si="1"/>
        <v xml:space="preserve"> - </v>
      </c>
      <c r="K43" s="44" t="e">
        <f>INDEX('Helper - Inputs'!$G$15:$G$66,MATCH(J43,'Helper - Inputs'!$D$15:$D$66,0),1)</f>
        <v>#N/A</v>
      </c>
      <c r="L43" s="44" t="e">
        <f t="shared" si="0"/>
        <v>#N/A</v>
      </c>
    </row>
    <row r="44" spans="1:12" x14ac:dyDescent="0.3">
      <c r="A44" s="2"/>
      <c r="B44" s="23"/>
      <c r="C44" s="8"/>
      <c r="D44" s="8"/>
      <c r="E44" s="2"/>
      <c r="F44" s="2"/>
      <c r="G44" s="8"/>
      <c r="I44" t="e">
        <f>INDEX('Helper - Drop-downs'!$C$12:$C$24,MATCH(C44,'Helper - Drop-downs'!$A$12:$A$24,0))</f>
        <v>#N/A</v>
      </c>
      <c r="J44" s="44" t="str">
        <f t="shared" si="1"/>
        <v xml:space="preserve"> - </v>
      </c>
      <c r="K44" s="44" t="e">
        <f>INDEX('Helper - Inputs'!$G$15:$G$66,MATCH(J44,'Helper - Inputs'!$D$15:$D$66,0),1)</f>
        <v>#N/A</v>
      </c>
      <c r="L44" s="44" t="e">
        <f t="shared" si="0"/>
        <v>#N/A</v>
      </c>
    </row>
    <row r="45" spans="1:12" x14ac:dyDescent="0.3">
      <c r="A45" s="2"/>
      <c r="B45" s="23"/>
      <c r="C45" s="8"/>
      <c r="D45" s="8"/>
      <c r="E45" s="2"/>
      <c r="F45" s="2"/>
      <c r="G45" s="8"/>
      <c r="I45" t="e">
        <f>INDEX('Helper - Drop-downs'!$C$12:$C$24,MATCH(C45,'Helper - Drop-downs'!$A$12:$A$24,0))</f>
        <v>#N/A</v>
      </c>
      <c r="J45" s="44" t="str">
        <f t="shared" si="1"/>
        <v xml:space="preserve"> - </v>
      </c>
      <c r="K45" s="44" t="e">
        <f>INDEX('Helper - Inputs'!$G$15:$G$66,MATCH(J45,'Helper - Inputs'!$D$15:$D$66,0),1)</f>
        <v>#N/A</v>
      </c>
      <c r="L45" s="44" t="e">
        <f t="shared" si="0"/>
        <v>#N/A</v>
      </c>
    </row>
    <row r="46" spans="1:12" x14ac:dyDescent="0.3">
      <c r="A46" s="2"/>
      <c r="B46" s="23"/>
      <c r="C46" s="8"/>
      <c r="D46" s="8"/>
      <c r="E46" s="2"/>
      <c r="F46" s="2"/>
      <c r="G46" s="8"/>
      <c r="I46" t="e">
        <f>INDEX('Helper - Drop-downs'!$C$12:$C$24,MATCH(C46,'Helper - Drop-downs'!$A$12:$A$24,0))</f>
        <v>#N/A</v>
      </c>
      <c r="J46" s="44" t="str">
        <f t="shared" si="1"/>
        <v xml:space="preserve"> - </v>
      </c>
      <c r="K46" s="44" t="e">
        <f>INDEX('Helper - Inputs'!$G$15:$G$66,MATCH(J46,'Helper - Inputs'!$D$15:$D$66,0),1)</f>
        <v>#N/A</v>
      </c>
      <c r="L46" s="44" t="e">
        <f t="shared" si="0"/>
        <v>#N/A</v>
      </c>
    </row>
    <row r="47" spans="1:12" x14ac:dyDescent="0.3">
      <c r="A47" s="2"/>
      <c r="B47" s="23"/>
      <c r="C47" s="8"/>
      <c r="D47" s="8"/>
      <c r="E47" s="2"/>
      <c r="F47" s="2"/>
      <c r="G47" s="8"/>
      <c r="I47" t="e">
        <f>INDEX('Helper - Drop-downs'!$C$12:$C$24,MATCH(C47,'Helper - Drop-downs'!$A$12:$A$24,0))</f>
        <v>#N/A</v>
      </c>
      <c r="J47" s="44" t="str">
        <f t="shared" si="1"/>
        <v xml:space="preserve"> - </v>
      </c>
      <c r="K47" s="44" t="e">
        <f>INDEX('Helper - Inputs'!$G$15:$G$66,MATCH(J47,'Helper - Inputs'!$D$15:$D$66,0),1)</f>
        <v>#N/A</v>
      </c>
      <c r="L47" s="44" t="e">
        <f t="shared" si="0"/>
        <v>#N/A</v>
      </c>
    </row>
    <row r="48" spans="1:12" x14ac:dyDescent="0.3">
      <c r="A48" s="2"/>
      <c r="B48" s="23"/>
      <c r="C48" s="8"/>
      <c r="D48" s="8"/>
      <c r="E48" s="2"/>
      <c r="F48" s="2"/>
      <c r="G48" s="8"/>
      <c r="I48" t="e">
        <f>INDEX('Helper - Drop-downs'!$C$12:$C$24,MATCH(C48,'Helper - Drop-downs'!$A$12:$A$24,0))</f>
        <v>#N/A</v>
      </c>
      <c r="J48" s="44" t="str">
        <f t="shared" si="1"/>
        <v xml:space="preserve"> - </v>
      </c>
      <c r="K48" s="44" t="e">
        <f>INDEX('Helper - Inputs'!$G$15:$G$66,MATCH(J48,'Helper - Inputs'!$D$15:$D$66,0),1)</f>
        <v>#N/A</v>
      </c>
      <c r="L48" s="44" t="e">
        <f t="shared" si="0"/>
        <v>#N/A</v>
      </c>
    </row>
    <row r="49" spans="1:12" x14ac:dyDescent="0.3">
      <c r="A49" s="2"/>
      <c r="B49" s="23"/>
      <c r="C49" s="8"/>
      <c r="D49" s="8"/>
      <c r="E49" s="2"/>
      <c r="F49" s="2"/>
      <c r="G49" s="8"/>
      <c r="I49" t="e">
        <f>INDEX('Helper - Drop-downs'!$C$12:$C$24,MATCH(C49,'Helper - Drop-downs'!$A$12:$A$24,0))</f>
        <v>#N/A</v>
      </c>
      <c r="J49" s="44" t="str">
        <f t="shared" si="1"/>
        <v xml:space="preserve"> - </v>
      </c>
      <c r="K49" s="44" t="e">
        <f>INDEX('Helper - Inputs'!$G$15:$G$66,MATCH(J49,'Helper - Inputs'!$D$15:$D$66,0),1)</f>
        <v>#N/A</v>
      </c>
      <c r="L49" s="44" t="e">
        <f t="shared" si="0"/>
        <v>#N/A</v>
      </c>
    </row>
    <row r="50" spans="1:12" x14ac:dyDescent="0.3">
      <c r="A50" s="2"/>
      <c r="B50" s="23"/>
      <c r="C50" s="8"/>
      <c r="D50" s="8"/>
      <c r="E50" s="2"/>
      <c r="F50" s="2"/>
      <c r="G50" s="8"/>
      <c r="I50" t="e">
        <f>INDEX('Helper - Drop-downs'!$C$12:$C$24,MATCH(C50,'Helper - Drop-downs'!$A$12:$A$24,0))</f>
        <v>#N/A</v>
      </c>
      <c r="J50" s="44" t="str">
        <f t="shared" si="1"/>
        <v xml:space="preserve"> - </v>
      </c>
      <c r="K50" s="44" t="e">
        <f>INDEX('Helper - Inputs'!$G$15:$G$66,MATCH(J50,'Helper - Inputs'!$D$15:$D$66,0),1)</f>
        <v>#N/A</v>
      </c>
      <c r="L50" s="44" t="e">
        <f t="shared" si="0"/>
        <v>#N/A</v>
      </c>
    </row>
    <row r="51" spans="1:12" x14ac:dyDescent="0.3">
      <c r="A51" s="2"/>
      <c r="B51" s="23"/>
      <c r="C51" s="8"/>
      <c r="D51" s="8"/>
      <c r="E51" s="2"/>
      <c r="F51" s="2"/>
      <c r="G51" s="8"/>
      <c r="I51" t="e">
        <f>INDEX('Helper - Drop-downs'!$C$12:$C$24,MATCH(C51,'Helper - Drop-downs'!$A$12:$A$24,0))</f>
        <v>#N/A</v>
      </c>
      <c r="J51" s="44" t="str">
        <f t="shared" si="1"/>
        <v xml:space="preserve"> - </v>
      </c>
      <c r="K51" s="44" t="e">
        <f>INDEX('Helper - Inputs'!$G$15:$G$66,MATCH(J51,'Helper - Inputs'!$D$15:$D$66,0),1)</f>
        <v>#N/A</v>
      </c>
      <c r="L51" s="44" t="e">
        <f t="shared" si="0"/>
        <v>#N/A</v>
      </c>
    </row>
    <row r="52" spans="1:12" x14ac:dyDescent="0.3">
      <c r="A52" s="2"/>
      <c r="B52" s="23"/>
      <c r="C52" s="8"/>
      <c r="D52" s="8"/>
      <c r="E52" s="2"/>
      <c r="F52" s="2"/>
      <c r="G52" s="8"/>
      <c r="I52" t="e">
        <f>INDEX('Helper - Drop-downs'!$C$12:$C$24,MATCH(C52,'Helper - Drop-downs'!$A$12:$A$24,0))</f>
        <v>#N/A</v>
      </c>
      <c r="J52" s="44" t="str">
        <f t="shared" si="1"/>
        <v xml:space="preserve"> - </v>
      </c>
      <c r="K52" s="44" t="e">
        <f>INDEX('Helper - Inputs'!$G$15:$G$66,MATCH(J52,'Helper - Inputs'!$D$15:$D$66,0),1)</f>
        <v>#N/A</v>
      </c>
      <c r="L52" s="44" t="e">
        <f t="shared" si="0"/>
        <v>#N/A</v>
      </c>
    </row>
    <row r="53" spans="1:12" x14ac:dyDescent="0.3">
      <c r="A53" s="2"/>
      <c r="B53" s="23"/>
      <c r="C53" s="8"/>
      <c r="D53" s="8"/>
      <c r="E53" s="2"/>
      <c r="F53" s="2"/>
      <c r="G53" s="8"/>
      <c r="I53" t="e">
        <f>INDEX('Helper - Drop-downs'!$C$12:$C$24,MATCH(C53,'Helper - Drop-downs'!$A$12:$A$24,0))</f>
        <v>#N/A</v>
      </c>
      <c r="J53" s="44" t="str">
        <f t="shared" si="1"/>
        <v xml:space="preserve"> - </v>
      </c>
      <c r="K53" s="44" t="e">
        <f>INDEX('Helper - Inputs'!$G$15:$G$66,MATCH(J53,'Helper - Inputs'!$D$15:$D$66,0),1)</f>
        <v>#N/A</v>
      </c>
      <c r="L53" s="44" t="e">
        <f t="shared" si="0"/>
        <v>#N/A</v>
      </c>
    </row>
    <row r="54" spans="1:12" x14ac:dyDescent="0.3">
      <c r="A54" s="2"/>
      <c r="B54" s="23"/>
      <c r="C54" s="8"/>
      <c r="D54" s="8"/>
      <c r="E54" s="2"/>
      <c r="F54" s="2"/>
      <c r="G54" s="8"/>
      <c r="I54" t="e">
        <f>INDEX('Helper - Drop-downs'!$C$12:$C$24,MATCH(C54,'Helper - Drop-downs'!$A$12:$A$24,0))</f>
        <v>#N/A</v>
      </c>
      <c r="J54" s="44" t="str">
        <f t="shared" si="1"/>
        <v xml:space="preserve"> - </v>
      </c>
      <c r="K54" s="44" t="e">
        <f>INDEX('Helper - Inputs'!$G$15:$G$66,MATCH(J54,'Helper - Inputs'!$D$15:$D$66,0),1)</f>
        <v>#N/A</v>
      </c>
      <c r="L54" s="44" t="e">
        <f t="shared" si="0"/>
        <v>#N/A</v>
      </c>
    </row>
    <row r="55" spans="1:12" x14ac:dyDescent="0.3">
      <c r="A55" s="2"/>
      <c r="B55" s="23"/>
      <c r="C55" s="8"/>
      <c r="D55" s="8"/>
      <c r="E55" s="2"/>
      <c r="F55" s="2"/>
      <c r="G55" s="8"/>
      <c r="I55" t="e">
        <f>INDEX('Helper - Drop-downs'!$C$12:$C$24,MATCH(C55,'Helper - Drop-downs'!$A$12:$A$24,0))</f>
        <v>#N/A</v>
      </c>
      <c r="J55" s="44" t="str">
        <f t="shared" si="1"/>
        <v xml:space="preserve"> - </v>
      </c>
      <c r="K55" s="44" t="e">
        <f>INDEX('Helper - Inputs'!$G$15:$G$66,MATCH(J55,'Helper - Inputs'!$D$15:$D$66,0),1)</f>
        <v>#N/A</v>
      </c>
      <c r="L55" s="44" t="e">
        <f t="shared" si="0"/>
        <v>#N/A</v>
      </c>
    </row>
    <row r="56" spans="1:12" x14ac:dyDescent="0.3">
      <c r="A56" s="2"/>
      <c r="B56" s="23"/>
      <c r="C56" s="8"/>
      <c r="D56" s="8"/>
      <c r="E56" s="2"/>
      <c r="F56" s="2"/>
      <c r="G56" s="8"/>
      <c r="I56" t="e">
        <f>INDEX('Helper - Drop-downs'!$C$12:$C$24,MATCH(C56,'Helper - Drop-downs'!$A$12:$A$24,0))</f>
        <v>#N/A</v>
      </c>
      <c r="J56" s="44" t="str">
        <f t="shared" si="1"/>
        <v xml:space="preserve"> - </v>
      </c>
      <c r="K56" s="44" t="e">
        <f>INDEX('Helper - Inputs'!$G$15:$G$66,MATCH(J56,'Helper - Inputs'!$D$15:$D$66,0),1)</f>
        <v>#N/A</v>
      </c>
      <c r="L56" s="44" t="e">
        <f t="shared" si="0"/>
        <v>#N/A</v>
      </c>
    </row>
    <row r="57" spans="1:12" x14ac:dyDescent="0.3">
      <c r="A57" s="2"/>
      <c r="B57" s="23"/>
      <c r="C57" s="8"/>
      <c r="D57" s="8"/>
      <c r="E57" s="2"/>
      <c r="F57" s="2"/>
      <c r="G57" s="8"/>
      <c r="I57" t="e">
        <f>INDEX('Helper - Drop-downs'!$C$12:$C$24,MATCH(C57,'Helper - Drop-downs'!$A$12:$A$24,0))</f>
        <v>#N/A</v>
      </c>
      <c r="J57" s="44" t="str">
        <f t="shared" si="1"/>
        <v xml:space="preserve"> - </v>
      </c>
      <c r="K57" s="44" t="e">
        <f>INDEX('Helper - Inputs'!$G$15:$G$66,MATCH(J57,'Helper - Inputs'!$D$15:$D$66,0),1)</f>
        <v>#N/A</v>
      </c>
      <c r="L57" s="44" t="e">
        <f t="shared" si="0"/>
        <v>#N/A</v>
      </c>
    </row>
    <row r="58" spans="1:12" x14ac:dyDescent="0.3">
      <c r="A58" s="2"/>
      <c r="B58" s="23"/>
      <c r="C58" s="8"/>
      <c r="D58" s="8"/>
      <c r="E58" s="2"/>
      <c r="F58" s="2"/>
      <c r="G58" s="8"/>
      <c r="I58" t="e">
        <f>INDEX('Helper - Drop-downs'!$C$12:$C$24,MATCH(C58,'Helper - Drop-downs'!$A$12:$A$24,0))</f>
        <v>#N/A</v>
      </c>
      <c r="J58" s="44" t="str">
        <f t="shared" si="1"/>
        <v xml:space="preserve"> - </v>
      </c>
      <c r="K58" s="44" t="e">
        <f>INDEX('Helper - Inputs'!$G$15:$G$66,MATCH(J58,'Helper - Inputs'!$D$15:$D$66,0),1)</f>
        <v>#N/A</v>
      </c>
      <c r="L58" s="44" t="e">
        <f t="shared" si="0"/>
        <v>#N/A</v>
      </c>
    </row>
    <row r="59" spans="1:12" x14ac:dyDescent="0.3">
      <c r="A59" s="2"/>
      <c r="B59" s="23"/>
      <c r="C59" s="8"/>
      <c r="D59" s="8"/>
      <c r="E59" s="2"/>
      <c r="F59" s="2"/>
      <c r="G59" s="8"/>
      <c r="I59" t="e">
        <f>INDEX('Helper - Drop-downs'!$C$12:$C$24,MATCH(C59,'Helper - Drop-downs'!$A$12:$A$24,0))</f>
        <v>#N/A</v>
      </c>
      <c r="J59" s="44" t="str">
        <f t="shared" si="1"/>
        <v xml:space="preserve"> - </v>
      </c>
      <c r="K59" s="44" t="e">
        <f>INDEX('Helper - Inputs'!$G$15:$G$66,MATCH(J59,'Helper - Inputs'!$D$15:$D$66,0),1)</f>
        <v>#N/A</v>
      </c>
      <c r="L59" s="44" t="e">
        <f t="shared" si="0"/>
        <v>#N/A</v>
      </c>
    </row>
    <row r="60" spans="1:12" x14ac:dyDescent="0.3">
      <c r="A60" s="2"/>
      <c r="B60" s="23"/>
      <c r="C60" s="8"/>
      <c r="D60" s="8"/>
      <c r="E60" s="2"/>
      <c r="F60" s="2"/>
      <c r="G60" s="8"/>
      <c r="I60" t="e">
        <f>INDEX('Helper - Drop-downs'!$C$12:$C$24,MATCH(C60,'Helper - Drop-downs'!$A$12:$A$24,0))</f>
        <v>#N/A</v>
      </c>
      <c r="J60" s="44" t="str">
        <f t="shared" si="1"/>
        <v xml:space="preserve"> - </v>
      </c>
      <c r="K60" s="44" t="e">
        <f>INDEX('Helper - Inputs'!$G$15:$G$66,MATCH(J60,'Helper - Inputs'!$D$15:$D$66,0),1)</f>
        <v>#N/A</v>
      </c>
      <c r="L60" s="44" t="e">
        <f t="shared" si="0"/>
        <v>#N/A</v>
      </c>
    </row>
    <row r="61" spans="1:12" x14ac:dyDescent="0.3">
      <c r="A61" s="2"/>
      <c r="B61" s="23"/>
      <c r="C61" s="8"/>
      <c r="D61" s="8"/>
      <c r="E61" s="2"/>
      <c r="F61" s="2"/>
      <c r="G61" s="8"/>
      <c r="I61" t="e">
        <f>INDEX('Helper - Drop-downs'!$C$12:$C$24,MATCH(C61,'Helper - Drop-downs'!$A$12:$A$24,0))</f>
        <v>#N/A</v>
      </c>
      <c r="J61" s="44" t="str">
        <f t="shared" si="1"/>
        <v xml:space="preserve"> - </v>
      </c>
      <c r="K61" s="44" t="e">
        <f>INDEX('Helper - Inputs'!$G$15:$G$66,MATCH(J61,'Helper - Inputs'!$D$15:$D$66,0),1)</f>
        <v>#N/A</v>
      </c>
      <c r="L61" s="44" t="e">
        <f t="shared" si="0"/>
        <v>#N/A</v>
      </c>
    </row>
    <row r="62" spans="1:12" x14ac:dyDescent="0.3">
      <c r="A62" s="2"/>
      <c r="B62" s="23"/>
      <c r="C62" s="8"/>
      <c r="D62" s="8"/>
      <c r="E62" s="2"/>
      <c r="F62" s="2"/>
      <c r="G62" s="8"/>
      <c r="I62" t="e">
        <f>INDEX('Helper - Drop-downs'!$C$12:$C$24,MATCH(C62,'Helper - Drop-downs'!$A$12:$A$24,0))</f>
        <v>#N/A</v>
      </c>
      <c r="J62" s="44" t="str">
        <f t="shared" si="1"/>
        <v xml:space="preserve"> - </v>
      </c>
      <c r="K62" s="44" t="e">
        <f>INDEX('Helper - Inputs'!$G$15:$G$66,MATCH(J62,'Helper - Inputs'!$D$15:$D$66,0),1)</f>
        <v>#N/A</v>
      </c>
      <c r="L62" s="44" t="e">
        <f t="shared" si="0"/>
        <v>#N/A</v>
      </c>
    </row>
    <row r="63" spans="1:12" x14ac:dyDescent="0.3">
      <c r="A63" s="2"/>
      <c r="B63" s="23"/>
      <c r="C63" s="8"/>
      <c r="D63" s="8"/>
      <c r="E63" s="2"/>
      <c r="F63" s="2"/>
      <c r="G63" s="8"/>
      <c r="I63" t="e">
        <f>INDEX('Helper - Drop-downs'!$C$12:$C$24,MATCH(C63,'Helper - Drop-downs'!$A$12:$A$24,0))</f>
        <v>#N/A</v>
      </c>
      <c r="J63" s="44" t="str">
        <f t="shared" si="1"/>
        <v xml:space="preserve"> - </v>
      </c>
      <c r="K63" s="44" t="e">
        <f>INDEX('Helper - Inputs'!$G$15:$G$66,MATCH(J63,'Helper - Inputs'!$D$15:$D$66,0),1)</f>
        <v>#N/A</v>
      </c>
      <c r="L63" s="44" t="e">
        <f t="shared" si="0"/>
        <v>#N/A</v>
      </c>
    </row>
    <row r="64" spans="1:12" x14ac:dyDescent="0.3">
      <c r="A64" s="2"/>
      <c r="B64" s="23"/>
      <c r="C64" s="8"/>
      <c r="D64" s="8"/>
      <c r="E64" s="2"/>
      <c r="F64" s="2"/>
      <c r="G64" s="8"/>
      <c r="I64" t="e">
        <f>INDEX('Helper - Drop-downs'!$C$12:$C$24,MATCH(C64,'Helper - Drop-downs'!$A$12:$A$24,0))</f>
        <v>#N/A</v>
      </c>
      <c r="J64" s="44" t="str">
        <f t="shared" si="1"/>
        <v xml:space="preserve"> - </v>
      </c>
      <c r="K64" s="44" t="e">
        <f>INDEX('Helper - Inputs'!$G$15:$G$66,MATCH(J64,'Helper - Inputs'!$D$15:$D$66,0),1)</f>
        <v>#N/A</v>
      </c>
      <c r="L64" s="44" t="e">
        <f t="shared" si="0"/>
        <v>#N/A</v>
      </c>
    </row>
    <row r="65" spans="1:12" x14ac:dyDescent="0.3">
      <c r="A65" s="2"/>
      <c r="B65" s="23"/>
      <c r="C65" s="8"/>
      <c r="D65" s="8"/>
      <c r="E65" s="2"/>
      <c r="F65" s="2"/>
      <c r="G65" s="8"/>
      <c r="I65" t="e">
        <f>INDEX('Helper - Drop-downs'!$C$12:$C$24,MATCH(C65,'Helper - Drop-downs'!$A$12:$A$24,0))</f>
        <v>#N/A</v>
      </c>
      <c r="J65" s="44" t="str">
        <f t="shared" si="1"/>
        <v xml:space="preserve"> - </v>
      </c>
      <c r="K65" s="44" t="e">
        <f>INDEX('Helper - Inputs'!$G$15:$G$66,MATCH(J65,'Helper - Inputs'!$D$15:$D$66,0),1)</f>
        <v>#N/A</v>
      </c>
      <c r="L65" s="44" t="e">
        <f t="shared" si="0"/>
        <v>#N/A</v>
      </c>
    </row>
    <row r="66" spans="1:12" x14ac:dyDescent="0.3">
      <c r="A66" s="2"/>
      <c r="B66" s="23"/>
      <c r="C66" s="8"/>
      <c r="D66" s="8"/>
      <c r="E66" s="2"/>
      <c r="F66" s="2"/>
      <c r="G66" s="8"/>
      <c r="I66" t="e">
        <f>INDEX('Helper - Drop-downs'!$C$12:$C$24,MATCH(C66,'Helper - Drop-downs'!$A$12:$A$24,0))</f>
        <v>#N/A</v>
      </c>
      <c r="J66" s="44" t="str">
        <f t="shared" si="1"/>
        <v xml:space="preserve"> - </v>
      </c>
      <c r="K66" s="44" t="e">
        <f>INDEX('Helper - Inputs'!$G$15:$G$66,MATCH(J66,'Helper - Inputs'!$D$15:$D$66,0),1)</f>
        <v>#N/A</v>
      </c>
      <c r="L66" s="44" t="e">
        <f t="shared" si="0"/>
        <v>#N/A</v>
      </c>
    </row>
    <row r="67" spans="1:12" x14ac:dyDescent="0.3">
      <c r="A67" s="2"/>
      <c r="B67" s="23"/>
      <c r="C67" s="8"/>
      <c r="D67" s="8"/>
      <c r="E67" s="2"/>
      <c r="F67" s="2"/>
      <c r="G67" s="8"/>
      <c r="I67" t="e">
        <f>INDEX('Helper - Drop-downs'!$C$12:$C$24,MATCH(C67,'Helper - Drop-downs'!$A$12:$A$24,0))</f>
        <v>#N/A</v>
      </c>
      <c r="J67" s="44" t="str">
        <f t="shared" si="1"/>
        <v xml:space="preserve"> - </v>
      </c>
      <c r="K67" s="44" t="e">
        <f>INDEX('Helper - Inputs'!$G$15:$G$66,MATCH(J67,'Helper - Inputs'!$D$15:$D$66,0),1)</f>
        <v>#N/A</v>
      </c>
      <c r="L67" s="44" t="e">
        <f t="shared" si="0"/>
        <v>#N/A</v>
      </c>
    </row>
    <row r="68" spans="1:12" x14ac:dyDescent="0.3">
      <c r="A68" s="2"/>
      <c r="B68" s="23"/>
      <c r="C68" s="8"/>
      <c r="D68" s="8"/>
      <c r="E68" s="2"/>
      <c r="F68" s="2"/>
      <c r="G68" s="8"/>
      <c r="I68" t="e">
        <f>INDEX('Helper - Drop-downs'!$C$12:$C$24,MATCH(C68,'Helper - Drop-downs'!$A$12:$A$24,0))</f>
        <v>#N/A</v>
      </c>
      <c r="J68" s="44" t="str">
        <f t="shared" si="1"/>
        <v xml:space="preserve"> - </v>
      </c>
      <c r="K68" s="44" t="e">
        <f>INDEX('Helper - Inputs'!$G$15:$G$66,MATCH(J68,'Helper - Inputs'!$D$15:$D$66,0),1)</f>
        <v>#N/A</v>
      </c>
      <c r="L68" s="44" t="e">
        <f t="shared" si="0"/>
        <v>#N/A</v>
      </c>
    </row>
    <row r="69" spans="1:12" x14ac:dyDescent="0.3">
      <c r="A69" s="2"/>
      <c r="B69" s="23"/>
      <c r="C69" s="8"/>
      <c r="D69" s="8"/>
      <c r="E69" s="2"/>
      <c r="F69" s="2"/>
      <c r="G69" s="8"/>
      <c r="I69" t="e">
        <f>INDEX('Helper - Drop-downs'!$C$12:$C$24,MATCH(C69,'Helper - Drop-downs'!$A$12:$A$24,0))</f>
        <v>#N/A</v>
      </c>
      <c r="J69" s="44" t="str">
        <f t="shared" si="1"/>
        <v xml:space="preserve"> - </v>
      </c>
      <c r="K69" s="44" t="e">
        <f>INDEX('Helper - Inputs'!$G$15:$G$66,MATCH(J69,'Helper - Inputs'!$D$15:$D$66,0),1)</f>
        <v>#N/A</v>
      </c>
      <c r="L69" s="44" t="e">
        <f t="shared" si="0"/>
        <v>#N/A</v>
      </c>
    </row>
    <row r="70" spans="1:12" x14ac:dyDescent="0.3">
      <c r="A70" s="2"/>
      <c r="B70" s="23"/>
      <c r="C70" s="8"/>
      <c r="D70" s="8"/>
      <c r="E70" s="2"/>
      <c r="F70" s="2"/>
      <c r="G70" s="8"/>
      <c r="I70" t="e">
        <f>INDEX('Helper - Drop-downs'!$C$12:$C$24,MATCH(C70,'Helper - Drop-downs'!$A$12:$A$24,0))</f>
        <v>#N/A</v>
      </c>
      <c r="J70" s="44" t="str">
        <f t="shared" ref="J70:J133" si="2">E70&amp;" - "&amp;F70</f>
        <v xml:space="preserve"> - </v>
      </c>
      <c r="K70" s="44" t="e">
        <f>INDEX('Helper - Inputs'!$G$15:$G$66,MATCH(J70,'Helper - Inputs'!$D$15:$D$66,0),1)</f>
        <v>#N/A</v>
      </c>
      <c r="L70" s="44" t="e">
        <f t="shared" ref="L70:L133" si="3">E70&amp;" - "&amp;K70</f>
        <v>#N/A</v>
      </c>
    </row>
    <row r="71" spans="1:12" x14ac:dyDescent="0.3">
      <c r="A71" s="2"/>
      <c r="B71" s="23"/>
      <c r="C71" s="8"/>
      <c r="D71" s="8"/>
      <c r="E71" s="2"/>
      <c r="F71" s="2"/>
      <c r="G71" s="8"/>
      <c r="I71" t="e">
        <f>INDEX('Helper - Drop-downs'!$C$12:$C$24,MATCH(C71,'Helper - Drop-downs'!$A$12:$A$24,0))</f>
        <v>#N/A</v>
      </c>
      <c r="J71" s="44" t="str">
        <f t="shared" si="2"/>
        <v xml:space="preserve"> - </v>
      </c>
      <c r="K71" s="44" t="e">
        <f>INDEX('Helper - Inputs'!$G$15:$G$66,MATCH(J71,'Helper - Inputs'!$D$15:$D$66,0),1)</f>
        <v>#N/A</v>
      </c>
      <c r="L71" s="44" t="e">
        <f t="shared" si="3"/>
        <v>#N/A</v>
      </c>
    </row>
    <row r="72" spans="1:12" x14ac:dyDescent="0.3">
      <c r="A72" s="2"/>
      <c r="B72" s="23"/>
      <c r="C72" s="8"/>
      <c r="D72" s="8"/>
      <c r="E72" s="2"/>
      <c r="F72" s="2"/>
      <c r="G72" s="8"/>
      <c r="I72" t="e">
        <f>INDEX('Helper - Drop-downs'!$C$12:$C$24,MATCH(C72,'Helper - Drop-downs'!$A$12:$A$24,0))</f>
        <v>#N/A</v>
      </c>
      <c r="J72" s="44" t="str">
        <f t="shared" si="2"/>
        <v xml:space="preserve"> - </v>
      </c>
      <c r="K72" s="44" t="e">
        <f>INDEX('Helper - Inputs'!$G$15:$G$66,MATCH(J72,'Helper - Inputs'!$D$15:$D$66,0),1)</f>
        <v>#N/A</v>
      </c>
      <c r="L72" s="44" t="e">
        <f t="shared" si="3"/>
        <v>#N/A</v>
      </c>
    </row>
    <row r="73" spans="1:12" x14ac:dyDescent="0.3">
      <c r="A73" s="2"/>
      <c r="B73" s="23"/>
      <c r="C73" s="8"/>
      <c r="D73" s="8"/>
      <c r="E73" s="2"/>
      <c r="F73" s="2"/>
      <c r="G73" s="8"/>
      <c r="I73" t="e">
        <f>INDEX('Helper - Drop-downs'!$C$12:$C$24,MATCH(C73,'Helper - Drop-downs'!$A$12:$A$24,0))</f>
        <v>#N/A</v>
      </c>
      <c r="J73" s="44" t="str">
        <f t="shared" si="2"/>
        <v xml:space="preserve"> - </v>
      </c>
      <c r="K73" s="44" t="e">
        <f>INDEX('Helper - Inputs'!$G$15:$G$66,MATCH(J73,'Helper - Inputs'!$D$15:$D$66,0),1)</f>
        <v>#N/A</v>
      </c>
      <c r="L73" s="44" t="e">
        <f t="shared" si="3"/>
        <v>#N/A</v>
      </c>
    </row>
    <row r="74" spans="1:12" x14ac:dyDescent="0.3">
      <c r="A74" s="2"/>
      <c r="B74" s="23"/>
      <c r="C74" s="8"/>
      <c r="D74" s="8"/>
      <c r="E74" s="2"/>
      <c r="F74" s="2"/>
      <c r="G74" s="8"/>
      <c r="I74" t="e">
        <f>INDEX('Helper - Drop-downs'!$C$12:$C$24,MATCH(C74,'Helper - Drop-downs'!$A$12:$A$24,0))</f>
        <v>#N/A</v>
      </c>
      <c r="J74" s="44" t="str">
        <f t="shared" si="2"/>
        <v xml:space="preserve"> - </v>
      </c>
      <c r="K74" s="44" t="e">
        <f>INDEX('Helper - Inputs'!$G$15:$G$66,MATCH(J74,'Helper - Inputs'!$D$15:$D$66,0),1)</f>
        <v>#N/A</v>
      </c>
      <c r="L74" s="44" t="e">
        <f t="shared" si="3"/>
        <v>#N/A</v>
      </c>
    </row>
    <row r="75" spans="1:12" x14ac:dyDescent="0.3">
      <c r="A75" s="2"/>
      <c r="B75" s="23"/>
      <c r="C75" s="8"/>
      <c r="D75" s="8"/>
      <c r="E75" s="2"/>
      <c r="F75" s="2"/>
      <c r="G75" s="8"/>
      <c r="I75" t="e">
        <f>INDEX('Helper - Drop-downs'!$C$12:$C$24,MATCH(C75,'Helper - Drop-downs'!$A$12:$A$24,0))</f>
        <v>#N/A</v>
      </c>
      <c r="J75" s="44" t="str">
        <f t="shared" si="2"/>
        <v xml:space="preserve"> - </v>
      </c>
      <c r="K75" s="44" t="e">
        <f>INDEX('Helper - Inputs'!$G$15:$G$66,MATCH(J75,'Helper - Inputs'!$D$15:$D$66,0),1)</f>
        <v>#N/A</v>
      </c>
      <c r="L75" s="44" t="e">
        <f t="shared" si="3"/>
        <v>#N/A</v>
      </c>
    </row>
    <row r="76" spans="1:12" x14ac:dyDescent="0.3">
      <c r="A76" s="2"/>
      <c r="B76" s="23"/>
      <c r="C76" s="8"/>
      <c r="D76" s="8"/>
      <c r="E76" s="2"/>
      <c r="F76" s="2"/>
      <c r="G76" s="8"/>
      <c r="I76" t="e">
        <f>INDEX('Helper - Drop-downs'!$C$12:$C$24,MATCH(C76,'Helper - Drop-downs'!$A$12:$A$24,0))</f>
        <v>#N/A</v>
      </c>
      <c r="J76" s="44" t="str">
        <f t="shared" si="2"/>
        <v xml:space="preserve"> - </v>
      </c>
      <c r="K76" s="44" t="e">
        <f>INDEX('Helper - Inputs'!$G$15:$G$66,MATCH(J76,'Helper - Inputs'!$D$15:$D$66,0),1)</f>
        <v>#N/A</v>
      </c>
      <c r="L76" s="44" t="e">
        <f t="shared" si="3"/>
        <v>#N/A</v>
      </c>
    </row>
    <row r="77" spans="1:12" x14ac:dyDescent="0.3">
      <c r="A77" s="2"/>
      <c r="B77" s="23"/>
      <c r="C77" s="8"/>
      <c r="D77" s="8"/>
      <c r="E77" s="2"/>
      <c r="F77" s="2"/>
      <c r="G77" s="8"/>
      <c r="I77" t="e">
        <f>INDEX('Helper - Drop-downs'!$C$12:$C$24,MATCH(C77,'Helper - Drop-downs'!$A$12:$A$24,0))</f>
        <v>#N/A</v>
      </c>
      <c r="J77" s="44" t="str">
        <f t="shared" si="2"/>
        <v xml:space="preserve"> - </v>
      </c>
      <c r="K77" s="44" t="e">
        <f>INDEX('Helper - Inputs'!$G$15:$G$66,MATCH(J77,'Helper - Inputs'!$D$15:$D$66,0),1)</f>
        <v>#N/A</v>
      </c>
      <c r="L77" s="44" t="e">
        <f t="shared" si="3"/>
        <v>#N/A</v>
      </c>
    </row>
    <row r="78" spans="1:12" x14ac:dyDescent="0.3">
      <c r="A78" s="2"/>
      <c r="B78" s="23"/>
      <c r="C78" s="8"/>
      <c r="D78" s="8"/>
      <c r="E78" s="2"/>
      <c r="F78" s="2"/>
      <c r="G78" s="8"/>
      <c r="I78" t="e">
        <f>INDEX('Helper - Drop-downs'!$C$12:$C$24,MATCH(C78,'Helper - Drop-downs'!$A$12:$A$24,0))</f>
        <v>#N/A</v>
      </c>
      <c r="J78" s="44" t="str">
        <f t="shared" si="2"/>
        <v xml:space="preserve"> - </v>
      </c>
      <c r="K78" s="44" t="e">
        <f>INDEX('Helper - Inputs'!$G$15:$G$66,MATCH(J78,'Helper - Inputs'!$D$15:$D$66,0),1)</f>
        <v>#N/A</v>
      </c>
      <c r="L78" s="44" t="e">
        <f t="shared" si="3"/>
        <v>#N/A</v>
      </c>
    </row>
    <row r="79" spans="1:12" x14ac:dyDescent="0.3">
      <c r="A79" s="2"/>
      <c r="B79" s="23"/>
      <c r="C79" s="8"/>
      <c r="D79" s="8"/>
      <c r="E79" s="2"/>
      <c r="F79" s="2"/>
      <c r="G79" s="8"/>
      <c r="I79" t="e">
        <f>INDEX('Helper - Drop-downs'!$C$12:$C$24,MATCH(C79,'Helper - Drop-downs'!$A$12:$A$24,0))</f>
        <v>#N/A</v>
      </c>
      <c r="J79" s="44" t="str">
        <f t="shared" si="2"/>
        <v xml:space="preserve"> - </v>
      </c>
      <c r="K79" s="44" t="e">
        <f>INDEX('Helper - Inputs'!$G$15:$G$66,MATCH(J79,'Helper - Inputs'!$D$15:$D$66,0),1)</f>
        <v>#N/A</v>
      </c>
      <c r="L79" s="44" t="e">
        <f t="shared" si="3"/>
        <v>#N/A</v>
      </c>
    </row>
    <row r="80" spans="1:12" x14ac:dyDescent="0.3">
      <c r="A80" s="2"/>
      <c r="B80" s="23"/>
      <c r="C80" s="8"/>
      <c r="D80" s="8"/>
      <c r="E80" s="2"/>
      <c r="F80" s="2"/>
      <c r="G80" s="8"/>
      <c r="I80" t="e">
        <f>INDEX('Helper - Drop-downs'!$C$12:$C$24,MATCH(C80,'Helper - Drop-downs'!$A$12:$A$24,0))</f>
        <v>#N/A</v>
      </c>
      <c r="J80" s="44" t="str">
        <f t="shared" si="2"/>
        <v xml:space="preserve"> - </v>
      </c>
      <c r="K80" s="44" t="e">
        <f>INDEX('Helper - Inputs'!$G$15:$G$66,MATCH(J80,'Helper - Inputs'!$D$15:$D$66,0),1)</f>
        <v>#N/A</v>
      </c>
      <c r="L80" s="44" t="e">
        <f t="shared" si="3"/>
        <v>#N/A</v>
      </c>
    </row>
    <row r="81" spans="1:12" x14ac:dyDescent="0.3">
      <c r="A81" s="2"/>
      <c r="B81" s="23"/>
      <c r="C81" s="8"/>
      <c r="D81" s="8"/>
      <c r="E81" s="2"/>
      <c r="F81" s="2"/>
      <c r="G81" s="8"/>
      <c r="I81" t="e">
        <f>INDEX('Helper - Drop-downs'!$C$12:$C$24,MATCH(C81,'Helper - Drop-downs'!$A$12:$A$24,0))</f>
        <v>#N/A</v>
      </c>
      <c r="J81" s="44" t="str">
        <f t="shared" si="2"/>
        <v xml:space="preserve"> - </v>
      </c>
      <c r="K81" s="44" t="e">
        <f>INDEX('Helper - Inputs'!$G$15:$G$66,MATCH(J81,'Helper - Inputs'!$D$15:$D$66,0),1)</f>
        <v>#N/A</v>
      </c>
      <c r="L81" s="44" t="e">
        <f t="shared" si="3"/>
        <v>#N/A</v>
      </c>
    </row>
    <row r="82" spans="1:12" x14ac:dyDescent="0.3">
      <c r="A82" s="2"/>
      <c r="B82" s="23"/>
      <c r="C82" s="8"/>
      <c r="D82" s="8"/>
      <c r="E82" s="2"/>
      <c r="F82" s="2"/>
      <c r="G82" s="8"/>
      <c r="I82" t="e">
        <f>INDEX('Helper - Drop-downs'!$C$12:$C$24,MATCH(C82,'Helper - Drop-downs'!$A$12:$A$24,0))</f>
        <v>#N/A</v>
      </c>
      <c r="J82" s="44" t="str">
        <f t="shared" si="2"/>
        <v xml:space="preserve"> - </v>
      </c>
      <c r="K82" s="44" t="e">
        <f>INDEX('Helper - Inputs'!$G$15:$G$66,MATCH(J82,'Helper - Inputs'!$D$15:$D$66,0),1)</f>
        <v>#N/A</v>
      </c>
      <c r="L82" s="44" t="e">
        <f t="shared" si="3"/>
        <v>#N/A</v>
      </c>
    </row>
    <row r="83" spans="1:12" x14ac:dyDescent="0.3">
      <c r="A83" s="2"/>
      <c r="B83" s="23"/>
      <c r="C83" s="8"/>
      <c r="D83" s="8"/>
      <c r="E83" s="2"/>
      <c r="F83" s="2"/>
      <c r="G83" s="8"/>
      <c r="I83" t="e">
        <f>INDEX('Helper - Drop-downs'!$C$12:$C$24,MATCH(C83,'Helper - Drop-downs'!$A$12:$A$24,0))</f>
        <v>#N/A</v>
      </c>
      <c r="J83" s="44" t="str">
        <f t="shared" si="2"/>
        <v xml:space="preserve"> - </v>
      </c>
      <c r="K83" s="44" t="e">
        <f>INDEX('Helper - Inputs'!$G$15:$G$66,MATCH(J83,'Helper - Inputs'!$D$15:$D$66,0),1)</f>
        <v>#N/A</v>
      </c>
      <c r="L83" s="44" t="e">
        <f t="shared" si="3"/>
        <v>#N/A</v>
      </c>
    </row>
    <row r="84" spans="1:12" x14ac:dyDescent="0.3">
      <c r="A84" s="2"/>
      <c r="B84" s="23"/>
      <c r="C84" s="8"/>
      <c r="D84" s="8"/>
      <c r="E84" s="2"/>
      <c r="F84" s="2"/>
      <c r="G84" s="8"/>
      <c r="I84" t="e">
        <f>INDEX('Helper - Drop-downs'!$C$12:$C$24,MATCH(C84,'Helper - Drop-downs'!$A$12:$A$24,0))</f>
        <v>#N/A</v>
      </c>
      <c r="J84" s="44" t="str">
        <f t="shared" si="2"/>
        <v xml:space="preserve"> - </v>
      </c>
      <c r="K84" s="44" t="e">
        <f>INDEX('Helper - Inputs'!$G$15:$G$66,MATCH(J84,'Helper - Inputs'!$D$15:$D$66,0),1)</f>
        <v>#N/A</v>
      </c>
      <c r="L84" s="44" t="e">
        <f t="shared" si="3"/>
        <v>#N/A</v>
      </c>
    </row>
    <row r="85" spans="1:12" x14ac:dyDescent="0.3">
      <c r="A85" s="2"/>
      <c r="B85" s="23"/>
      <c r="C85" s="8"/>
      <c r="D85" s="8"/>
      <c r="E85" s="2"/>
      <c r="F85" s="2"/>
      <c r="G85" s="8"/>
      <c r="I85" t="e">
        <f>INDEX('Helper - Drop-downs'!$C$12:$C$24,MATCH(C85,'Helper - Drop-downs'!$A$12:$A$24,0))</f>
        <v>#N/A</v>
      </c>
      <c r="J85" s="44" t="str">
        <f t="shared" si="2"/>
        <v xml:space="preserve"> - </v>
      </c>
      <c r="K85" s="44" t="e">
        <f>INDEX('Helper - Inputs'!$G$15:$G$66,MATCH(J85,'Helper - Inputs'!$D$15:$D$66,0),1)</f>
        <v>#N/A</v>
      </c>
      <c r="L85" s="44" t="e">
        <f t="shared" si="3"/>
        <v>#N/A</v>
      </c>
    </row>
    <row r="86" spans="1:12" x14ac:dyDescent="0.3">
      <c r="A86" s="2"/>
      <c r="B86" s="23"/>
      <c r="C86" s="8"/>
      <c r="D86" s="8"/>
      <c r="E86" s="2"/>
      <c r="F86" s="2"/>
      <c r="G86" s="8"/>
      <c r="I86" t="e">
        <f>INDEX('Helper - Drop-downs'!$C$12:$C$24,MATCH(C86,'Helper - Drop-downs'!$A$12:$A$24,0))</f>
        <v>#N/A</v>
      </c>
      <c r="J86" s="44" t="str">
        <f t="shared" si="2"/>
        <v xml:space="preserve"> - </v>
      </c>
      <c r="K86" s="44" t="e">
        <f>INDEX('Helper - Inputs'!$G$15:$G$66,MATCH(J86,'Helper - Inputs'!$D$15:$D$66,0),1)</f>
        <v>#N/A</v>
      </c>
      <c r="L86" s="44" t="e">
        <f t="shared" si="3"/>
        <v>#N/A</v>
      </c>
    </row>
    <row r="87" spans="1:12" x14ac:dyDescent="0.3">
      <c r="A87" s="2"/>
      <c r="B87" s="23"/>
      <c r="C87" s="8"/>
      <c r="D87" s="8"/>
      <c r="E87" s="2"/>
      <c r="F87" s="2"/>
      <c r="G87" s="8"/>
      <c r="I87" t="e">
        <f>INDEX('Helper - Drop-downs'!$C$12:$C$24,MATCH(C87,'Helper - Drop-downs'!$A$12:$A$24,0))</f>
        <v>#N/A</v>
      </c>
      <c r="J87" s="44" t="str">
        <f t="shared" si="2"/>
        <v xml:space="preserve"> - </v>
      </c>
      <c r="K87" s="44" t="e">
        <f>INDEX('Helper - Inputs'!$G$15:$G$66,MATCH(J87,'Helper - Inputs'!$D$15:$D$66,0),1)</f>
        <v>#N/A</v>
      </c>
      <c r="L87" s="44" t="e">
        <f t="shared" si="3"/>
        <v>#N/A</v>
      </c>
    </row>
    <row r="88" spans="1:12" x14ac:dyDescent="0.3">
      <c r="A88" s="2"/>
      <c r="B88" s="23"/>
      <c r="C88" s="8"/>
      <c r="D88" s="8"/>
      <c r="E88" s="2"/>
      <c r="F88" s="2"/>
      <c r="G88" s="8"/>
      <c r="I88" t="e">
        <f>INDEX('Helper - Drop-downs'!$C$12:$C$24,MATCH(C88,'Helper - Drop-downs'!$A$12:$A$24,0))</f>
        <v>#N/A</v>
      </c>
      <c r="J88" s="44" t="str">
        <f t="shared" si="2"/>
        <v xml:space="preserve"> - </v>
      </c>
      <c r="K88" s="44" t="e">
        <f>INDEX('Helper - Inputs'!$G$15:$G$66,MATCH(J88,'Helper - Inputs'!$D$15:$D$66,0),1)</f>
        <v>#N/A</v>
      </c>
      <c r="L88" s="44" t="e">
        <f t="shared" si="3"/>
        <v>#N/A</v>
      </c>
    </row>
    <row r="89" spans="1:12" x14ac:dyDescent="0.3">
      <c r="A89" s="2"/>
      <c r="B89" s="23"/>
      <c r="C89" s="8"/>
      <c r="D89" s="8"/>
      <c r="E89" s="2"/>
      <c r="F89" s="2"/>
      <c r="G89" s="8"/>
      <c r="I89" t="e">
        <f>INDEX('Helper - Drop-downs'!$C$12:$C$24,MATCH(C89,'Helper - Drop-downs'!$A$12:$A$24,0))</f>
        <v>#N/A</v>
      </c>
      <c r="J89" s="44" t="str">
        <f t="shared" si="2"/>
        <v xml:space="preserve"> - </v>
      </c>
      <c r="K89" s="44" t="e">
        <f>INDEX('Helper - Inputs'!$G$15:$G$66,MATCH(J89,'Helper - Inputs'!$D$15:$D$66,0),1)</f>
        <v>#N/A</v>
      </c>
      <c r="L89" s="44" t="e">
        <f t="shared" si="3"/>
        <v>#N/A</v>
      </c>
    </row>
    <row r="90" spans="1:12" x14ac:dyDescent="0.3">
      <c r="A90" s="2"/>
      <c r="B90" s="23"/>
      <c r="C90" s="8"/>
      <c r="D90" s="8"/>
      <c r="E90" s="2"/>
      <c r="F90" s="2"/>
      <c r="G90" s="8"/>
      <c r="I90" t="e">
        <f>INDEX('Helper - Drop-downs'!$C$12:$C$24,MATCH(C90,'Helper - Drop-downs'!$A$12:$A$24,0))</f>
        <v>#N/A</v>
      </c>
      <c r="J90" s="44" t="str">
        <f t="shared" si="2"/>
        <v xml:space="preserve"> - </v>
      </c>
      <c r="K90" s="44" t="e">
        <f>INDEX('Helper - Inputs'!$G$15:$G$66,MATCH(J90,'Helper - Inputs'!$D$15:$D$66,0),1)</f>
        <v>#N/A</v>
      </c>
      <c r="L90" s="44" t="e">
        <f t="shared" si="3"/>
        <v>#N/A</v>
      </c>
    </row>
    <row r="91" spans="1:12" x14ac:dyDescent="0.3">
      <c r="A91" s="2"/>
      <c r="B91" s="23"/>
      <c r="C91" s="8"/>
      <c r="D91" s="8"/>
      <c r="E91" s="2"/>
      <c r="F91" s="2"/>
      <c r="G91" s="8"/>
      <c r="I91" t="e">
        <f>INDEX('Helper - Drop-downs'!$C$12:$C$24,MATCH(C91,'Helper - Drop-downs'!$A$12:$A$24,0))</f>
        <v>#N/A</v>
      </c>
      <c r="J91" s="44" t="str">
        <f t="shared" si="2"/>
        <v xml:space="preserve"> - </v>
      </c>
      <c r="K91" s="44" t="e">
        <f>INDEX('Helper - Inputs'!$G$15:$G$66,MATCH(J91,'Helper - Inputs'!$D$15:$D$66,0),1)</f>
        <v>#N/A</v>
      </c>
      <c r="L91" s="44" t="e">
        <f t="shared" si="3"/>
        <v>#N/A</v>
      </c>
    </row>
    <row r="92" spans="1:12" x14ac:dyDescent="0.3">
      <c r="A92" s="2"/>
      <c r="B92" s="23"/>
      <c r="C92" s="8"/>
      <c r="D92" s="8"/>
      <c r="E92" s="2"/>
      <c r="F92" s="2"/>
      <c r="G92" s="8"/>
      <c r="I92" t="e">
        <f>INDEX('Helper - Drop-downs'!$C$12:$C$24,MATCH(C92,'Helper - Drop-downs'!$A$12:$A$24,0))</f>
        <v>#N/A</v>
      </c>
      <c r="J92" s="44" t="str">
        <f t="shared" si="2"/>
        <v xml:space="preserve"> - </v>
      </c>
      <c r="K92" s="44" t="e">
        <f>INDEX('Helper - Inputs'!$G$15:$G$66,MATCH(J92,'Helper - Inputs'!$D$15:$D$66,0),1)</f>
        <v>#N/A</v>
      </c>
      <c r="L92" s="44" t="e">
        <f t="shared" si="3"/>
        <v>#N/A</v>
      </c>
    </row>
    <row r="93" spans="1:12" x14ac:dyDescent="0.3">
      <c r="A93" s="2"/>
      <c r="B93" s="23"/>
      <c r="C93" s="8"/>
      <c r="D93" s="8"/>
      <c r="E93" s="2"/>
      <c r="F93" s="2"/>
      <c r="G93" s="8"/>
      <c r="I93" t="e">
        <f>INDEX('Helper - Drop-downs'!$C$12:$C$24,MATCH(C93,'Helper - Drop-downs'!$A$12:$A$24,0))</f>
        <v>#N/A</v>
      </c>
      <c r="J93" s="44" t="str">
        <f t="shared" si="2"/>
        <v xml:space="preserve"> - </v>
      </c>
      <c r="K93" s="44" t="e">
        <f>INDEX('Helper - Inputs'!$G$15:$G$66,MATCH(J93,'Helper - Inputs'!$D$15:$D$66,0),1)</f>
        <v>#N/A</v>
      </c>
      <c r="L93" s="44" t="e">
        <f t="shared" si="3"/>
        <v>#N/A</v>
      </c>
    </row>
    <row r="94" spans="1:12" x14ac:dyDescent="0.3">
      <c r="A94" s="2"/>
      <c r="B94" s="23"/>
      <c r="C94" s="8"/>
      <c r="D94" s="8"/>
      <c r="E94" s="2"/>
      <c r="F94" s="2"/>
      <c r="G94" s="8"/>
      <c r="I94" t="e">
        <f>INDEX('Helper - Drop-downs'!$C$12:$C$24,MATCH(C94,'Helper - Drop-downs'!$A$12:$A$24,0))</f>
        <v>#N/A</v>
      </c>
      <c r="J94" s="44" t="str">
        <f t="shared" si="2"/>
        <v xml:space="preserve"> - </v>
      </c>
      <c r="K94" s="44" t="e">
        <f>INDEX('Helper - Inputs'!$G$15:$G$66,MATCH(J94,'Helper - Inputs'!$D$15:$D$66,0),1)</f>
        <v>#N/A</v>
      </c>
      <c r="L94" s="44" t="e">
        <f t="shared" si="3"/>
        <v>#N/A</v>
      </c>
    </row>
    <row r="95" spans="1:12" x14ac:dyDescent="0.3">
      <c r="A95" s="2"/>
      <c r="B95" s="23"/>
      <c r="C95" s="8"/>
      <c r="D95" s="8"/>
      <c r="E95" s="2"/>
      <c r="F95" s="2"/>
      <c r="G95" s="8"/>
      <c r="I95" t="e">
        <f>INDEX('Helper - Drop-downs'!$C$12:$C$24,MATCH(C95,'Helper - Drop-downs'!$A$12:$A$24,0))</f>
        <v>#N/A</v>
      </c>
      <c r="J95" s="44" t="str">
        <f t="shared" si="2"/>
        <v xml:space="preserve"> - </v>
      </c>
      <c r="K95" s="44" t="e">
        <f>INDEX('Helper - Inputs'!$G$15:$G$66,MATCH(J95,'Helper - Inputs'!$D$15:$D$66,0),1)</f>
        <v>#N/A</v>
      </c>
      <c r="L95" s="44" t="e">
        <f t="shared" si="3"/>
        <v>#N/A</v>
      </c>
    </row>
    <row r="96" spans="1:12" x14ac:dyDescent="0.3">
      <c r="A96" s="2"/>
      <c r="B96" s="23"/>
      <c r="C96" s="8"/>
      <c r="D96" s="8"/>
      <c r="E96" s="2"/>
      <c r="F96" s="2"/>
      <c r="G96" s="8"/>
      <c r="I96" t="e">
        <f>INDEX('Helper - Drop-downs'!$C$12:$C$24,MATCH(C96,'Helper - Drop-downs'!$A$12:$A$24,0))</f>
        <v>#N/A</v>
      </c>
      <c r="J96" s="44" t="str">
        <f t="shared" si="2"/>
        <v xml:space="preserve"> - </v>
      </c>
      <c r="K96" s="44" t="e">
        <f>INDEX('Helper - Inputs'!$G$15:$G$66,MATCH(J96,'Helper - Inputs'!$D$15:$D$66,0),1)</f>
        <v>#N/A</v>
      </c>
      <c r="L96" s="44" t="e">
        <f t="shared" si="3"/>
        <v>#N/A</v>
      </c>
    </row>
    <row r="97" spans="1:12" x14ac:dyDescent="0.3">
      <c r="A97" s="2"/>
      <c r="B97" s="23"/>
      <c r="C97" s="8"/>
      <c r="D97" s="8"/>
      <c r="E97" s="2"/>
      <c r="F97" s="2"/>
      <c r="G97" s="8"/>
      <c r="I97" t="e">
        <f>INDEX('Helper - Drop-downs'!$C$12:$C$24,MATCH(C97,'Helper - Drop-downs'!$A$12:$A$24,0))</f>
        <v>#N/A</v>
      </c>
      <c r="J97" s="44" t="str">
        <f t="shared" si="2"/>
        <v xml:space="preserve"> - </v>
      </c>
      <c r="K97" s="44" t="e">
        <f>INDEX('Helper - Inputs'!$G$15:$G$66,MATCH(J97,'Helper - Inputs'!$D$15:$D$66,0),1)</f>
        <v>#N/A</v>
      </c>
      <c r="L97" s="44" t="e">
        <f t="shared" si="3"/>
        <v>#N/A</v>
      </c>
    </row>
    <row r="98" spans="1:12" x14ac:dyDescent="0.3">
      <c r="A98" s="2"/>
      <c r="B98" s="23"/>
      <c r="C98" s="8"/>
      <c r="D98" s="8"/>
      <c r="E98" s="2"/>
      <c r="F98" s="2"/>
      <c r="G98" s="8"/>
      <c r="I98" t="e">
        <f>INDEX('Helper - Drop-downs'!$C$12:$C$24,MATCH(C98,'Helper - Drop-downs'!$A$12:$A$24,0))</f>
        <v>#N/A</v>
      </c>
      <c r="J98" s="44" t="str">
        <f t="shared" si="2"/>
        <v xml:space="preserve"> - </v>
      </c>
      <c r="K98" s="44" t="e">
        <f>INDEX('Helper - Inputs'!$G$15:$G$66,MATCH(J98,'Helper - Inputs'!$D$15:$D$66,0),1)</f>
        <v>#N/A</v>
      </c>
      <c r="L98" s="44" t="e">
        <f t="shared" si="3"/>
        <v>#N/A</v>
      </c>
    </row>
    <row r="99" spans="1:12" x14ac:dyDescent="0.3">
      <c r="A99" s="2"/>
      <c r="B99" s="23"/>
      <c r="C99" s="8"/>
      <c r="D99" s="8"/>
      <c r="E99" s="2"/>
      <c r="F99" s="2"/>
      <c r="G99" s="8"/>
      <c r="I99" t="e">
        <f>INDEX('Helper - Drop-downs'!$C$12:$C$24,MATCH(C99,'Helper - Drop-downs'!$A$12:$A$24,0))</f>
        <v>#N/A</v>
      </c>
      <c r="J99" s="44" t="str">
        <f t="shared" si="2"/>
        <v xml:space="preserve"> - </v>
      </c>
      <c r="K99" s="44" t="e">
        <f>INDEX('Helper - Inputs'!$G$15:$G$66,MATCH(J99,'Helper - Inputs'!$D$15:$D$66,0),1)</f>
        <v>#N/A</v>
      </c>
      <c r="L99" s="44" t="e">
        <f t="shared" si="3"/>
        <v>#N/A</v>
      </c>
    </row>
    <row r="100" spans="1:12" x14ac:dyDescent="0.3">
      <c r="A100" s="2"/>
      <c r="B100" s="23"/>
      <c r="C100" s="8"/>
      <c r="D100" s="8"/>
      <c r="E100" s="2"/>
      <c r="F100" s="2"/>
      <c r="G100" s="8"/>
      <c r="I100" t="e">
        <f>INDEX('Helper - Drop-downs'!$C$12:$C$24,MATCH(C100,'Helper - Drop-downs'!$A$12:$A$24,0))</f>
        <v>#N/A</v>
      </c>
      <c r="J100" s="44" t="str">
        <f t="shared" si="2"/>
        <v xml:space="preserve"> - </v>
      </c>
      <c r="K100" s="44" t="e">
        <f>INDEX('Helper - Inputs'!$G$15:$G$66,MATCH(J100,'Helper - Inputs'!$D$15:$D$66,0),1)</f>
        <v>#N/A</v>
      </c>
      <c r="L100" s="44" t="e">
        <f t="shared" si="3"/>
        <v>#N/A</v>
      </c>
    </row>
    <row r="101" spans="1:12" x14ac:dyDescent="0.3">
      <c r="A101" s="2"/>
      <c r="B101" s="23"/>
      <c r="C101" s="8"/>
      <c r="D101" s="8"/>
      <c r="E101" s="2"/>
      <c r="F101" s="2"/>
      <c r="G101" s="8"/>
      <c r="I101" t="e">
        <f>INDEX('Helper - Drop-downs'!$C$12:$C$24,MATCH(C101,'Helper - Drop-downs'!$A$12:$A$24,0))</f>
        <v>#N/A</v>
      </c>
      <c r="J101" s="44" t="str">
        <f t="shared" si="2"/>
        <v xml:space="preserve"> - </v>
      </c>
      <c r="K101" s="44" t="e">
        <f>INDEX('Helper - Inputs'!$G$15:$G$66,MATCH(J101,'Helper - Inputs'!$D$15:$D$66,0),1)</f>
        <v>#N/A</v>
      </c>
      <c r="L101" s="44" t="e">
        <f t="shared" si="3"/>
        <v>#N/A</v>
      </c>
    </row>
    <row r="102" spans="1:12" x14ac:dyDescent="0.3">
      <c r="A102" s="2"/>
      <c r="B102" s="23"/>
      <c r="C102" s="8"/>
      <c r="D102" s="8"/>
      <c r="E102" s="2"/>
      <c r="F102" s="2"/>
      <c r="G102" s="8"/>
      <c r="I102" t="e">
        <f>INDEX('Helper - Drop-downs'!$C$12:$C$24,MATCH(C102,'Helper - Drop-downs'!$A$12:$A$24,0))</f>
        <v>#N/A</v>
      </c>
      <c r="J102" s="44" t="str">
        <f t="shared" si="2"/>
        <v xml:space="preserve"> - </v>
      </c>
      <c r="K102" s="44" t="e">
        <f>INDEX('Helper - Inputs'!$G$15:$G$66,MATCH(J102,'Helper - Inputs'!$D$15:$D$66,0),1)</f>
        <v>#N/A</v>
      </c>
      <c r="L102" s="44" t="e">
        <f t="shared" si="3"/>
        <v>#N/A</v>
      </c>
    </row>
    <row r="103" spans="1:12" x14ac:dyDescent="0.3">
      <c r="A103" s="2"/>
      <c r="B103" s="23"/>
      <c r="C103" s="8"/>
      <c r="D103" s="8"/>
      <c r="E103" s="2"/>
      <c r="F103" s="2"/>
      <c r="G103" s="8"/>
      <c r="I103" t="e">
        <f>INDEX('Helper - Drop-downs'!$C$12:$C$24,MATCH(C103,'Helper - Drop-downs'!$A$12:$A$24,0))</f>
        <v>#N/A</v>
      </c>
      <c r="J103" s="44" t="str">
        <f t="shared" si="2"/>
        <v xml:space="preserve"> - </v>
      </c>
      <c r="K103" s="44" t="e">
        <f>INDEX('Helper - Inputs'!$G$15:$G$66,MATCH(J103,'Helper - Inputs'!$D$15:$D$66,0),1)</f>
        <v>#N/A</v>
      </c>
      <c r="L103" s="44" t="e">
        <f t="shared" si="3"/>
        <v>#N/A</v>
      </c>
    </row>
    <row r="104" spans="1:12" x14ac:dyDescent="0.3">
      <c r="A104" s="2"/>
      <c r="B104" s="23"/>
      <c r="C104" s="8"/>
      <c r="D104" s="8"/>
      <c r="E104" s="2"/>
      <c r="F104" s="2"/>
      <c r="G104" s="8"/>
      <c r="I104" t="e">
        <f>INDEX('Helper - Drop-downs'!$C$12:$C$24,MATCH(C104,'Helper - Drop-downs'!$A$12:$A$24,0))</f>
        <v>#N/A</v>
      </c>
      <c r="J104" s="44" t="str">
        <f t="shared" si="2"/>
        <v xml:space="preserve"> - </v>
      </c>
      <c r="K104" s="44" t="e">
        <f>INDEX('Helper - Inputs'!$G$15:$G$66,MATCH(J104,'Helper - Inputs'!$D$15:$D$66,0),1)</f>
        <v>#N/A</v>
      </c>
      <c r="L104" s="44" t="e">
        <f t="shared" si="3"/>
        <v>#N/A</v>
      </c>
    </row>
    <row r="105" spans="1:12" x14ac:dyDescent="0.3">
      <c r="A105" s="2"/>
      <c r="B105" s="23"/>
      <c r="C105" s="8"/>
      <c r="D105" s="8"/>
      <c r="E105" s="2"/>
      <c r="F105" s="2"/>
      <c r="G105" s="8"/>
      <c r="I105" t="e">
        <f>INDEX('Helper - Drop-downs'!$C$12:$C$24,MATCH(C105,'Helper - Drop-downs'!$A$12:$A$24,0))</f>
        <v>#N/A</v>
      </c>
      <c r="J105" s="44" t="str">
        <f t="shared" si="2"/>
        <v xml:space="preserve"> - </v>
      </c>
      <c r="K105" s="44" t="e">
        <f>INDEX('Helper - Inputs'!$G$15:$G$66,MATCH(J105,'Helper - Inputs'!$D$15:$D$66,0),1)</f>
        <v>#N/A</v>
      </c>
      <c r="L105" s="44" t="e">
        <f t="shared" si="3"/>
        <v>#N/A</v>
      </c>
    </row>
    <row r="106" spans="1:12" x14ac:dyDescent="0.3">
      <c r="A106" s="2"/>
      <c r="B106" s="23"/>
      <c r="C106" s="8"/>
      <c r="D106" s="8"/>
      <c r="E106" s="2"/>
      <c r="F106" s="2"/>
      <c r="G106" s="8"/>
      <c r="I106" t="e">
        <f>INDEX('Helper - Drop-downs'!$C$12:$C$24,MATCH(C106,'Helper - Drop-downs'!$A$12:$A$24,0))</f>
        <v>#N/A</v>
      </c>
      <c r="J106" s="44" t="str">
        <f t="shared" si="2"/>
        <v xml:space="preserve"> - </v>
      </c>
      <c r="K106" s="44" t="e">
        <f>INDEX('Helper - Inputs'!$G$15:$G$66,MATCH(J106,'Helper - Inputs'!$D$15:$D$66,0),1)</f>
        <v>#N/A</v>
      </c>
      <c r="L106" s="44" t="e">
        <f t="shared" si="3"/>
        <v>#N/A</v>
      </c>
    </row>
    <row r="107" spans="1:12" x14ac:dyDescent="0.3">
      <c r="A107" s="2"/>
      <c r="B107" s="23"/>
      <c r="C107" s="8"/>
      <c r="D107" s="8"/>
      <c r="E107" s="2"/>
      <c r="F107" s="2"/>
      <c r="G107" s="8"/>
      <c r="I107" t="e">
        <f>INDEX('Helper - Drop-downs'!$C$12:$C$24,MATCH(C107,'Helper - Drop-downs'!$A$12:$A$24,0))</f>
        <v>#N/A</v>
      </c>
      <c r="J107" s="44" t="str">
        <f t="shared" si="2"/>
        <v xml:space="preserve"> - </v>
      </c>
      <c r="K107" s="44" t="e">
        <f>INDEX('Helper - Inputs'!$G$15:$G$66,MATCH(J107,'Helper - Inputs'!$D$15:$D$66,0),1)</f>
        <v>#N/A</v>
      </c>
      <c r="L107" s="44" t="e">
        <f t="shared" si="3"/>
        <v>#N/A</v>
      </c>
    </row>
    <row r="108" spans="1:12" x14ac:dyDescent="0.3">
      <c r="A108" s="2"/>
      <c r="B108" s="23"/>
      <c r="C108" s="8"/>
      <c r="D108" s="8"/>
      <c r="E108" s="2"/>
      <c r="F108" s="2"/>
      <c r="G108" s="8"/>
      <c r="I108" t="e">
        <f>INDEX('Helper - Drop-downs'!$C$12:$C$24,MATCH(C108,'Helper - Drop-downs'!$A$12:$A$24,0))</f>
        <v>#N/A</v>
      </c>
      <c r="J108" s="44" t="str">
        <f t="shared" si="2"/>
        <v xml:space="preserve"> - </v>
      </c>
      <c r="K108" s="44" t="e">
        <f>INDEX('Helper - Inputs'!$G$15:$G$66,MATCH(J108,'Helper - Inputs'!$D$15:$D$66,0),1)</f>
        <v>#N/A</v>
      </c>
      <c r="L108" s="44" t="e">
        <f t="shared" si="3"/>
        <v>#N/A</v>
      </c>
    </row>
    <row r="109" spans="1:12" x14ac:dyDescent="0.3">
      <c r="A109" s="2"/>
      <c r="B109" s="23"/>
      <c r="C109" s="8"/>
      <c r="D109" s="8"/>
      <c r="E109" s="2"/>
      <c r="F109" s="2"/>
      <c r="G109" s="8"/>
      <c r="I109" t="e">
        <f>INDEX('Helper - Drop-downs'!$C$12:$C$24,MATCH(C109,'Helper - Drop-downs'!$A$12:$A$24,0))</f>
        <v>#N/A</v>
      </c>
      <c r="J109" s="44" t="str">
        <f t="shared" si="2"/>
        <v xml:space="preserve"> - </v>
      </c>
      <c r="K109" s="44" t="e">
        <f>INDEX('Helper - Inputs'!$G$15:$G$66,MATCH(J109,'Helper - Inputs'!$D$15:$D$66,0),1)</f>
        <v>#N/A</v>
      </c>
      <c r="L109" s="44" t="e">
        <f t="shared" si="3"/>
        <v>#N/A</v>
      </c>
    </row>
    <row r="110" spans="1:12" x14ac:dyDescent="0.3">
      <c r="A110" s="2"/>
      <c r="B110" s="23"/>
      <c r="C110" s="8"/>
      <c r="D110" s="8"/>
      <c r="E110" s="2"/>
      <c r="F110" s="2"/>
      <c r="G110" s="8"/>
      <c r="I110" t="e">
        <f>INDEX('Helper - Drop-downs'!$C$12:$C$24,MATCH(C110,'Helper - Drop-downs'!$A$12:$A$24,0))</f>
        <v>#N/A</v>
      </c>
      <c r="J110" s="44" t="str">
        <f t="shared" si="2"/>
        <v xml:space="preserve"> - </v>
      </c>
      <c r="K110" s="44" t="e">
        <f>INDEX('Helper - Inputs'!$G$15:$G$66,MATCH(J110,'Helper - Inputs'!$D$15:$D$66,0),1)</f>
        <v>#N/A</v>
      </c>
      <c r="L110" s="44" t="e">
        <f t="shared" si="3"/>
        <v>#N/A</v>
      </c>
    </row>
    <row r="111" spans="1:12" x14ac:dyDescent="0.3">
      <c r="A111" s="2"/>
      <c r="B111" s="23"/>
      <c r="C111" s="8"/>
      <c r="D111" s="8"/>
      <c r="E111" s="2"/>
      <c r="F111" s="2"/>
      <c r="G111" s="8"/>
      <c r="I111" t="e">
        <f>INDEX('Helper - Drop-downs'!$C$12:$C$24,MATCH(C111,'Helper - Drop-downs'!$A$12:$A$24,0))</f>
        <v>#N/A</v>
      </c>
      <c r="J111" s="44" t="str">
        <f t="shared" si="2"/>
        <v xml:space="preserve"> - </v>
      </c>
      <c r="K111" s="44" t="e">
        <f>INDEX('Helper - Inputs'!$G$15:$G$66,MATCH(J111,'Helper - Inputs'!$D$15:$D$66,0),1)</f>
        <v>#N/A</v>
      </c>
      <c r="L111" s="44" t="e">
        <f t="shared" si="3"/>
        <v>#N/A</v>
      </c>
    </row>
    <row r="112" spans="1:12" x14ac:dyDescent="0.3">
      <c r="A112" s="2"/>
      <c r="B112" s="23"/>
      <c r="C112" s="8"/>
      <c r="D112" s="8"/>
      <c r="E112" s="2"/>
      <c r="F112" s="2"/>
      <c r="G112" s="8"/>
      <c r="I112" t="e">
        <f>INDEX('Helper - Drop-downs'!$C$12:$C$24,MATCH(C112,'Helper - Drop-downs'!$A$12:$A$24,0))</f>
        <v>#N/A</v>
      </c>
      <c r="J112" s="44" t="str">
        <f t="shared" si="2"/>
        <v xml:space="preserve"> - </v>
      </c>
      <c r="K112" s="44" t="e">
        <f>INDEX('Helper - Inputs'!$G$15:$G$66,MATCH(J112,'Helper - Inputs'!$D$15:$D$66,0),1)</f>
        <v>#N/A</v>
      </c>
      <c r="L112" s="44" t="e">
        <f t="shared" si="3"/>
        <v>#N/A</v>
      </c>
    </row>
    <row r="113" spans="1:12" x14ac:dyDescent="0.3">
      <c r="A113" s="2"/>
      <c r="B113" s="23"/>
      <c r="C113" s="8"/>
      <c r="D113" s="8"/>
      <c r="E113" s="2"/>
      <c r="F113" s="2"/>
      <c r="G113" s="8"/>
      <c r="I113" t="e">
        <f>INDEX('Helper - Drop-downs'!$C$12:$C$24,MATCH(C113,'Helper - Drop-downs'!$A$12:$A$24,0))</f>
        <v>#N/A</v>
      </c>
      <c r="J113" s="44" t="str">
        <f t="shared" si="2"/>
        <v xml:space="preserve"> - </v>
      </c>
      <c r="K113" s="44" t="e">
        <f>INDEX('Helper - Inputs'!$G$15:$G$66,MATCH(J113,'Helper - Inputs'!$D$15:$D$66,0),1)</f>
        <v>#N/A</v>
      </c>
      <c r="L113" s="44" t="e">
        <f t="shared" si="3"/>
        <v>#N/A</v>
      </c>
    </row>
    <row r="114" spans="1:12" x14ac:dyDescent="0.3">
      <c r="A114" s="2"/>
      <c r="B114" s="23"/>
      <c r="C114" s="8"/>
      <c r="D114" s="8"/>
      <c r="E114" s="2"/>
      <c r="F114" s="2"/>
      <c r="G114" s="8"/>
      <c r="I114" t="e">
        <f>INDEX('Helper - Drop-downs'!$C$12:$C$24,MATCH(C114,'Helper - Drop-downs'!$A$12:$A$24,0))</f>
        <v>#N/A</v>
      </c>
      <c r="J114" s="44" t="str">
        <f t="shared" si="2"/>
        <v xml:space="preserve"> - </v>
      </c>
      <c r="K114" s="44" t="e">
        <f>INDEX('Helper - Inputs'!$G$15:$G$66,MATCH(J114,'Helper - Inputs'!$D$15:$D$66,0),1)</f>
        <v>#N/A</v>
      </c>
      <c r="L114" s="44" t="e">
        <f t="shared" si="3"/>
        <v>#N/A</v>
      </c>
    </row>
    <row r="115" spans="1:12" x14ac:dyDescent="0.3">
      <c r="A115" s="2"/>
      <c r="B115" s="23"/>
      <c r="C115" s="8"/>
      <c r="D115" s="8"/>
      <c r="E115" s="2"/>
      <c r="F115" s="2"/>
      <c r="G115" s="8"/>
      <c r="I115" t="e">
        <f>INDEX('Helper - Drop-downs'!$C$12:$C$24,MATCH(C115,'Helper - Drop-downs'!$A$12:$A$24,0))</f>
        <v>#N/A</v>
      </c>
      <c r="J115" s="44" t="str">
        <f t="shared" si="2"/>
        <v xml:space="preserve"> - </v>
      </c>
      <c r="K115" s="44" t="e">
        <f>INDEX('Helper - Inputs'!$G$15:$G$66,MATCH(J115,'Helper - Inputs'!$D$15:$D$66,0),1)</f>
        <v>#N/A</v>
      </c>
      <c r="L115" s="44" t="e">
        <f t="shared" si="3"/>
        <v>#N/A</v>
      </c>
    </row>
    <row r="116" spans="1:12" x14ac:dyDescent="0.3">
      <c r="A116" s="2"/>
      <c r="B116" s="23"/>
      <c r="C116" s="8"/>
      <c r="D116" s="8"/>
      <c r="E116" s="2"/>
      <c r="F116" s="2"/>
      <c r="G116" s="8"/>
      <c r="I116" t="e">
        <f>INDEX('Helper - Drop-downs'!$C$12:$C$24,MATCH(C116,'Helper - Drop-downs'!$A$12:$A$24,0))</f>
        <v>#N/A</v>
      </c>
      <c r="J116" s="44" t="str">
        <f t="shared" si="2"/>
        <v xml:space="preserve"> - </v>
      </c>
      <c r="K116" s="44" t="e">
        <f>INDEX('Helper - Inputs'!$G$15:$G$66,MATCH(J116,'Helper - Inputs'!$D$15:$D$66,0),1)</f>
        <v>#N/A</v>
      </c>
      <c r="L116" s="44" t="e">
        <f t="shared" si="3"/>
        <v>#N/A</v>
      </c>
    </row>
    <row r="117" spans="1:12" x14ac:dyDescent="0.3">
      <c r="A117" s="2"/>
      <c r="B117" s="23"/>
      <c r="C117" s="8"/>
      <c r="D117" s="8"/>
      <c r="E117" s="2"/>
      <c r="F117" s="2"/>
      <c r="G117" s="8"/>
      <c r="I117" t="e">
        <f>INDEX('Helper - Drop-downs'!$C$12:$C$24,MATCH(C117,'Helper - Drop-downs'!$A$12:$A$24,0))</f>
        <v>#N/A</v>
      </c>
      <c r="J117" s="44" t="str">
        <f t="shared" si="2"/>
        <v xml:space="preserve"> - </v>
      </c>
      <c r="K117" s="44" t="e">
        <f>INDEX('Helper - Inputs'!$G$15:$G$66,MATCH(J117,'Helper - Inputs'!$D$15:$D$66,0),1)</f>
        <v>#N/A</v>
      </c>
      <c r="L117" s="44" t="e">
        <f t="shared" si="3"/>
        <v>#N/A</v>
      </c>
    </row>
    <row r="118" spans="1:12" x14ac:dyDescent="0.3">
      <c r="A118" s="2"/>
      <c r="B118" s="23"/>
      <c r="C118" s="8"/>
      <c r="D118" s="8"/>
      <c r="E118" s="2"/>
      <c r="F118" s="2"/>
      <c r="G118" s="8"/>
      <c r="I118" t="e">
        <f>INDEX('Helper - Drop-downs'!$C$12:$C$24,MATCH(C118,'Helper - Drop-downs'!$A$12:$A$24,0))</f>
        <v>#N/A</v>
      </c>
      <c r="J118" s="44" t="str">
        <f t="shared" si="2"/>
        <v xml:space="preserve"> - </v>
      </c>
      <c r="K118" s="44" t="e">
        <f>INDEX('Helper - Inputs'!$G$15:$G$66,MATCH(J118,'Helper - Inputs'!$D$15:$D$66,0),1)</f>
        <v>#N/A</v>
      </c>
      <c r="L118" s="44" t="e">
        <f t="shared" si="3"/>
        <v>#N/A</v>
      </c>
    </row>
    <row r="119" spans="1:12" x14ac:dyDescent="0.3">
      <c r="A119" s="2"/>
      <c r="B119" s="23"/>
      <c r="C119" s="8"/>
      <c r="D119" s="8"/>
      <c r="E119" s="2"/>
      <c r="F119" s="2"/>
      <c r="G119" s="8"/>
      <c r="I119" t="e">
        <f>INDEX('Helper - Drop-downs'!$C$12:$C$24,MATCH(C119,'Helper - Drop-downs'!$A$12:$A$24,0))</f>
        <v>#N/A</v>
      </c>
      <c r="J119" s="44" t="str">
        <f t="shared" si="2"/>
        <v xml:space="preserve"> - </v>
      </c>
      <c r="K119" s="44" t="e">
        <f>INDEX('Helper - Inputs'!$G$15:$G$66,MATCH(J119,'Helper - Inputs'!$D$15:$D$66,0),1)</f>
        <v>#N/A</v>
      </c>
      <c r="L119" s="44" t="e">
        <f t="shared" si="3"/>
        <v>#N/A</v>
      </c>
    </row>
    <row r="120" spans="1:12" x14ac:dyDescent="0.3">
      <c r="A120" s="2"/>
      <c r="B120" s="23"/>
      <c r="C120" s="8"/>
      <c r="D120" s="8"/>
      <c r="E120" s="2"/>
      <c r="F120" s="2"/>
      <c r="G120" s="8"/>
      <c r="I120" t="e">
        <f>INDEX('Helper - Drop-downs'!$C$12:$C$24,MATCH(C120,'Helper - Drop-downs'!$A$12:$A$24,0))</f>
        <v>#N/A</v>
      </c>
      <c r="J120" s="44" t="str">
        <f t="shared" si="2"/>
        <v xml:space="preserve"> - </v>
      </c>
      <c r="K120" s="44" t="e">
        <f>INDEX('Helper - Inputs'!$G$15:$G$66,MATCH(J120,'Helper - Inputs'!$D$15:$D$66,0),1)</f>
        <v>#N/A</v>
      </c>
      <c r="L120" s="44" t="e">
        <f t="shared" si="3"/>
        <v>#N/A</v>
      </c>
    </row>
    <row r="121" spans="1:12" x14ac:dyDescent="0.3">
      <c r="A121" s="2"/>
      <c r="B121" s="23"/>
      <c r="C121" s="8"/>
      <c r="D121" s="8"/>
      <c r="E121" s="2"/>
      <c r="F121" s="2"/>
      <c r="G121" s="8"/>
      <c r="I121" t="e">
        <f>INDEX('Helper - Drop-downs'!$C$12:$C$24,MATCH(C121,'Helper - Drop-downs'!$A$12:$A$24,0))</f>
        <v>#N/A</v>
      </c>
      <c r="J121" s="44" t="str">
        <f t="shared" si="2"/>
        <v xml:space="preserve"> - </v>
      </c>
      <c r="K121" s="44" t="e">
        <f>INDEX('Helper - Inputs'!$G$15:$G$66,MATCH(J121,'Helper - Inputs'!$D$15:$D$66,0),1)</f>
        <v>#N/A</v>
      </c>
      <c r="L121" s="44" t="e">
        <f t="shared" si="3"/>
        <v>#N/A</v>
      </c>
    </row>
    <row r="122" spans="1:12" x14ac:dyDescent="0.3">
      <c r="A122" s="2"/>
      <c r="B122" s="23"/>
      <c r="C122" s="8"/>
      <c r="D122" s="8"/>
      <c r="E122" s="2"/>
      <c r="F122" s="2"/>
      <c r="G122" s="8"/>
      <c r="I122" t="e">
        <f>INDEX('Helper - Drop-downs'!$C$12:$C$24,MATCH(C122,'Helper - Drop-downs'!$A$12:$A$24,0))</f>
        <v>#N/A</v>
      </c>
      <c r="J122" s="44" t="str">
        <f t="shared" si="2"/>
        <v xml:space="preserve"> - </v>
      </c>
      <c r="K122" s="44" t="e">
        <f>INDEX('Helper - Inputs'!$G$15:$G$66,MATCH(J122,'Helper - Inputs'!$D$15:$D$66,0),1)</f>
        <v>#N/A</v>
      </c>
      <c r="L122" s="44" t="e">
        <f t="shared" si="3"/>
        <v>#N/A</v>
      </c>
    </row>
    <row r="123" spans="1:12" x14ac:dyDescent="0.3">
      <c r="A123" s="2"/>
      <c r="B123" s="23"/>
      <c r="C123" s="8"/>
      <c r="D123" s="8"/>
      <c r="E123" s="2"/>
      <c r="F123" s="2"/>
      <c r="G123" s="8"/>
      <c r="I123" t="e">
        <f>INDEX('Helper - Drop-downs'!$C$12:$C$24,MATCH(C123,'Helper - Drop-downs'!$A$12:$A$24,0))</f>
        <v>#N/A</v>
      </c>
      <c r="J123" s="44" t="str">
        <f t="shared" si="2"/>
        <v xml:space="preserve"> - </v>
      </c>
      <c r="K123" s="44" t="e">
        <f>INDEX('Helper - Inputs'!$G$15:$G$66,MATCH(J123,'Helper - Inputs'!$D$15:$D$66,0),1)</f>
        <v>#N/A</v>
      </c>
      <c r="L123" s="44" t="e">
        <f t="shared" si="3"/>
        <v>#N/A</v>
      </c>
    </row>
    <row r="124" spans="1:12" x14ac:dyDescent="0.3">
      <c r="A124" s="2"/>
      <c r="B124" s="23"/>
      <c r="C124" s="8"/>
      <c r="D124" s="8"/>
      <c r="E124" s="2"/>
      <c r="F124" s="2"/>
      <c r="G124" s="8"/>
      <c r="I124" t="e">
        <f>INDEX('Helper - Drop-downs'!$C$12:$C$24,MATCH(C124,'Helper - Drop-downs'!$A$12:$A$24,0))</f>
        <v>#N/A</v>
      </c>
      <c r="J124" s="44" t="str">
        <f t="shared" si="2"/>
        <v xml:space="preserve"> - </v>
      </c>
      <c r="K124" s="44" t="e">
        <f>INDEX('Helper - Inputs'!$G$15:$G$66,MATCH(J124,'Helper - Inputs'!$D$15:$D$66,0),1)</f>
        <v>#N/A</v>
      </c>
      <c r="L124" s="44" t="e">
        <f t="shared" si="3"/>
        <v>#N/A</v>
      </c>
    </row>
    <row r="125" spans="1:12" x14ac:dyDescent="0.3">
      <c r="A125" s="2"/>
      <c r="B125" s="23"/>
      <c r="C125" s="8"/>
      <c r="D125" s="8"/>
      <c r="E125" s="2"/>
      <c r="F125" s="2"/>
      <c r="G125" s="8"/>
      <c r="I125" t="e">
        <f>INDEX('Helper - Drop-downs'!$C$12:$C$24,MATCH(C125,'Helper - Drop-downs'!$A$12:$A$24,0))</f>
        <v>#N/A</v>
      </c>
      <c r="J125" s="44" t="str">
        <f t="shared" si="2"/>
        <v xml:space="preserve"> - </v>
      </c>
      <c r="K125" s="44" t="e">
        <f>INDEX('Helper - Inputs'!$G$15:$G$66,MATCH(J125,'Helper - Inputs'!$D$15:$D$66,0),1)</f>
        <v>#N/A</v>
      </c>
      <c r="L125" s="44" t="e">
        <f t="shared" si="3"/>
        <v>#N/A</v>
      </c>
    </row>
    <row r="126" spans="1:12" x14ac:dyDescent="0.3">
      <c r="A126" s="2"/>
      <c r="B126" s="23"/>
      <c r="C126" s="8"/>
      <c r="D126" s="8"/>
      <c r="E126" s="2"/>
      <c r="F126" s="2"/>
      <c r="G126" s="8"/>
      <c r="I126" t="e">
        <f>INDEX('Helper - Drop-downs'!$C$12:$C$24,MATCH(C126,'Helper - Drop-downs'!$A$12:$A$24,0))</f>
        <v>#N/A</v>
      </c>
      <c r="J126" s="44" t="str">
        <f t="shared" si="2"/>
        <v xml:space="preserve"> - </v>
      </c>
      <c r="K126" s="44" t="e">
        <f>INDEX('Helper - Inputs'!$G$15:$G$66,MATCH(J126,'Helper - Inputs'!$D$15:$D$66,0),1)</f>
        <v>#N/A</v>
      </c>
      <c r="L126" s="44" t="e">
        <f t="shared" si="3"/>
        <v>#N/A</v>
      </c>
    </row>
    <row r="127" spans="1:12" x14ac:dyDescent="0.3">
      <c r="A127" s="2"/>
      <c r="B127" s="23"/>
      <c r="C127" s="8"/>
      <c r="D127" s="8"/>
      <c r="E127" s="2"/>
      <c r="F127" s="2"/>
      <c r="G127" s="8"/>
      <c r="I127" t="e">
        <f>INDEX('Helper - Drop-downs'!$C$12:$C$24,MATCH(C127,'Helper - Drop-downs'!$A$12:$A$24,0))</f>
        <v>#N/A</v>
      </c>
      <c r="J127" s="44" t="str">
        <f t="shared" si="2"/>
        <v xml:space="preserve"> - </v>
      </c>
      <c r="K127" s="44" t="e">
        <f>INDEX('Helper - Inputs'!$G$15:$G$66,MATCH(J127,'Helper - Inputs'!$D$15:$D$66,0),1)</f>
        <v>#N/A</v>
      </c>
      <c r="L127" s="44" t="e">
        <f t="shared" si="3"/>
        <v>#N/A</v>
      </c>
    </row>
    <row r="128" spans="1:12" x14ac:dyDescent="0.3">
      <c r="A128" s="2"/>
      <c r="B128" s="23"/>
      <c r="C128" s="8"/>
      <c r="D128" s="8"/>
      <c r="E128" s="2"/>
      <c r="F128" s="2"/>
      <c r="G128" s="8"/>
      <c r="I128" t="e">
        <f>INDEX('Helper - Drop-downs'!$C$12:$C$24,MATCH(C128,'Helper - Drop-downs'!$A$12:$A$24,0))</f>
        <v>#N/A</v>
      </c>
      <c r="J128" s="44" t="str">
        <f t="shared" si="2"/>
        <v xml:space="preserve"> - </v>
      </c>
      <c r="K128" s="44" t="e">
        <f>INDEX('Helper - Inputs'!$G$15:$G$66,MATCH(J128,'Helper - Inputs'!$D$15:$D$66,0),1)</f>
        <v>#N/A</v>
      </c>
      <c r="L128" s="44" t="e">
        <f t="shared" si="3"/>
        <v>#N/A</v>
      </c>
    </row>
    <row r="129" spans="1:12" x14ac:dyDescent="0.3">
      <c r="A129" s="2"/>
      <c r="B129" s="23"/>
      <c r="C129" s="8"/>
      <c r="D129" s="8"/>
      <c r="E129" s="2"/>
      <c r="F129" s="2"/>
      <c r="G129" s="8"/>
      <c r="I129" t="e">
        <f>INDEX('Helper - Drop-downs'!$C$12:$C$24,MATCH(C129,'Helper - Drop-downs'!$A$12:$A$24,0))</f>
        <v>#N/A</v>
      </c>
      <c r="J129" s="44" t="str">
        <f t="shared" si="2"/>
        <v xml:space="preserve"> - </v>
      </c>
      <c r="K129" s="44" t="e">
        <f>INDEX('Helper - Inputs'!$G$15:$G$66,MATCH(J129,'Helper - Inputs'!$D$15:$D$66,0),1)</f>
        <v>#N/A</v>
      </c>
      <c r="L129" s="44" t="e">
        <f t="shared" si="3"/>
        <v>#N/A</v>
      </c>
    </row>
    <row r="130" spans="1:12" x14ac:dyDescent="0.3">
      <c r="A130" s="2"/>
      <c r="B130" s="23"/>
      <c r="C130" s="8"/>
      <c r="D130" s="8"/>
      <c r="E130" s="2"/>
      <c r="F130" s="2"/>
      <c r="G130" s="8"/>
      <c r="I130" t="e">
        <f>INDEX('Helper - Drop-downs'!$C$12:$C$24,MATCH(C130,'Helper - Drop-downs'!$A$12:$A$24,0))</f>
        <v>#N/A</v>
      </c>
      <c r="J130" s="44" t="str">
        <f t="shared" si="2"/>
        <v xml:space="preserve"> - </v>
      </c>
      <c r="K130" s="44" t="e">
        <f>INDEX('Helper - Inputs'!$G$15:$G$66,MATCH(J130,'Helper - Inputs'!$D$15:$D$66,0),1)</f>
        <v>#N/A</v>
      </c>
      <c r="L130" s="44" t="e">
        <f t="shared" si="3"/>
        <v>#N/A</v>
      </c>
    </row>
    <row r="131" spans="1:12" x14ac:dyDescent="0.3">
      <c r="A131" s="2"/>
      <c r="B131" s="23"/>
      <c r="C131" s="8"/>
      <c r="D131" s="8"/>
      <c r="E131" s="2"/>
      <c r="F131" s="2"/>
      <c r="G131" s="8"/>
      <c r="I131" t="e">
        <f>INDEX('Helper - Drop-downs'!$C$12:$C$24,MATCH(C131,'Helper - Drop-downs'!$A$12:$A$24,0))</f>
        <v>#N/A</v>
      </c>
      <c r="J131" s="44" t="str">
        <f t="shared" si="2"/>
        <v xml:space="preserve"> - </v>
      </c>
      <c r="K131" s="44" t="e">
        <f>INDEX('Helper - Inputs'!$G$15:$G$66,MATCH(J131,'Helper - Inputs'!$D$15:$D$66,0),1)</f>
        <v>#N/A</v>
      </c>
      <c r="L131" s="44" t="e">
        <f t="shared" si="3"/>
        <v>#N/A</v>
      </c>
    </row>
    <row r="132" spans="1:12" x14ac:dyDescent="0.3">
      <c r="A132" s="2"/>
      <c r="B132" s="23"/>
      <c r="C132" s="8"/>
      <c r="D132" s="8"/>
      <c r="E132" s="2"/>
      <c r="F132" s="2"/>
      <c r="G132" s="8"/>
      <c r="I132" t="e">
        <f>INDEX('Helper - Drop-downs'!$C$12:$C$24,MATCH(C132,'Helper - Drop-downs'!$A$12:$A$24,0))</f>
        <v>#N/A</v>
      </c>
      <c r="J132" s="44" t="str">
        <f t="shared" si="2"/>
        <v xml:space="preserve"> - </v>
      </c>
      <c r="K132" s="44" t="e">
        <f>INDEX('Helper - Inputs'!$G$15:$G$66,MATCH(J132,'Helper - Inputs'!$D$15:$D$66,0),1)</f>
        <v>#N/A</v>
      </c>
      <c r="L132" s="44" t="e">
        <f t="shared" si="3"/>
        <v>#N/A</v>
      </c>
    </row>
    <row r="133" spans="1:12" x14ac:dyDescent="0.3">
      <c r="A133" s="2"/>
      <c r="B133" s="23"/>
      <c r="C133" s="8"/>
      <c r="D133" s="8"/>
      <c r="E133" s="2"/>
      <c r="F133" s="2"/>
      <c r="G133" s="8"/>
      <c r="I133" t="e">
        <f>INDEX('Helper - Drop-downs'!$C$12:$C$24,MATCH(C133,'Helper - Drop-downs'!$A$12:$A$24,0))</f>
        <v>#N/A</v>
      </c>
      <c r="J133" s="44" t="str">
        <f t="shared" si="2"/>
        <v xml:space="preserve"> - </v>
      </c>
      <c r="K133" s="44" t="e">
        <f>INDEX('Helper - Inputs'!$G$15:$G$66,MATCH(J133,'Helper - Inputs'!$D$15:$D$66,0),1)</f>
        <v>#N/A</v>
      </c>
      <c r="L133" s="44" t="e">
        <f t="shared" si="3"/>
        <v>#N/A</v>
      </c>
    </row>
    <row r="134" spans="1:12" x14ac:dyDescent="0.3">
      <c r="A134" s="2"/>
      <c r="B134" s="23"/>
      <c r="C134" s="8"/>
      <c r="D134" s="8"/>
      <c r="E134" s="2"/>
      <c r="F134" s="2"/>
      <c r="G134" s="8"/>
      <c r="I134" t="e">
        <f>INDEX('Helper - Drop-downs'!$C$12:$C$24,MATCH(C134,'Helper - Drop-downs'!$A$12:$A$24,0))</f>
        <v>#N/A</v>
      </c>
      <c r="J134" s="44" t="str">
        <f t="shared" ref="J134:J197" si="4">E134&amp;" - "&amp;F134</f>
        <v xml:space="preserve"> - </v>
      </c>
      <c r="K134" s="44" t="e">
        <f>INDEX('Helper - Inputs'!$G$15:$G$66,MATCH(J134,'Helper - Inputs'!$D$15:$D$66,0),1)</f>
        <v>#N/A</v>
      </c>
      <c r="L134" s="44" t="e">
        <f t="shared" ref="L134:L197" si="5">E134&amp;" - "&amp;K134</f>
        <v>#N/A</v>
      </c>
    </row>
    <row r="135" spans="1:12" x14ac:dyDescent="0.3">
      <c r="A135" s="2"/>
      <c r="B135" s="23"/>
      <c r="C135" s="8"/>
      <c r="D135" s="8"/>
      <c r="E135" s="2"/>
      <c r="F135" s="2"/>
      <c r="G135" s="8"/>
      <c r="I135" t="e">
        <f>INDEX('Helper - Drop-downs'!$C$12:$C$24,MATCH(C135,'Helper - Drop-downs'!$A$12:$A$24,0))</f>
        <v>#N/A</v>
      </c>
      <c r="J135" s="44" t="str">
        <f t="shared" si="4"/>
        <v xml:space="preserve"> - </v>
      </c>
      <c r="K135" s="44" t="e">
        <f>INDEX('Helper - Inputs'!$G$15:$G$66,MATCH(J135,'Helper - Inputs'!$D$15:$D$66,0),1)</f>
        <v>#N/A</v>
      </c>
      <c r="L135" s="44" t="e">
        <f t="shared" si="5"/>
        <v>#N/A</v>
      </c>
    </row>
    <row r="136" spans="1:12" x14ac:dyDescent="0.3">
      <c r="A136" s="2"/>
      <c r="B136" s="23"/>
      <c r="C136" s="8"/>
      <c r="D136" s="8"/>
      <c r="E136" s="2"/>
      <c r="F136" s="2"/>
      <c r="G136" s="8"/>
      <c r="I136" t="e">
        <f>INDEX('Helper - Drop-downs'!$C$12:$C$24,MATCH(C136,'Helper - Drop-downs'!$A$12:$A$24,0))</f>
        <v>#N/A</v>
      </c>
      <c r="J136" s="44" t="str">
        <f t="shared" si="4"/>
        <v xml:space="preserve"> - </v>
      </c>
      <c r="K136" s="44" t="e">
        <f>INDEX('Helper - Inputs'!$G$15:$G$66,MATCH(J136,'Helper - Inputs'!$D$15:$D$66,0),1)</f>
        <v>#N/A</v>
      </c>
      <c r="L136" s="44" t="e">
        <f t="shared" si="5"/>
        <v>#N/A</v>
      </c>
    </row>
    <row r="137" spans="1:12" x14ac:dyDescent="0.3">
      <c r="A137" s="2"/>
      <c r="B137" s="23"/>
      <c r="C137" s="8"/>
      <c r="D137" s="8"/>
      <c r="E137" s="2"/>
      <c r="F137" s="2"/>
      <c r="G137" s="8"/>
      <c r="I137" t="e">
        <f>INDEX('Helper - Drop-downs'!$C$12:$C$24,MATCH(C137,'Helper - Drop-downs'!$A$12:$A$24,0))</f>
        <v>#N/A</v>
      </c>
      <c r="J137" s="44" t="str">
        <f t="shared" si="4"/>
        <v xml:space="preserve"> - </v>
      </c>
      <c r="K137" s="44" t="e">
        <f>INDEX('Helper - Inputs'!$G$15:$G$66,MATCH(J137,'Helper - Inputs'!$D$15:$D$66,0),1)</f>
        <v>#N/A</v>
      </c>
      <c r="L137" s="44" t="e">
        <f t="shared" si="5"/>
        <v>#N/A</v>
      </c>
    </row>
    <row r="138" spans="1:12" x14ac:dyDescent="0.3">
      <c r="A138" s="2"/>
      <c r="B138" s="23"/>
      <c r="C138" s="8"/>
      <c r="D138" s="8"/>
      <c r="E138" s="2"/>
      <c r="F138" s="2"/>
      <c r="G138" s="8"/>
      <c r="I138" t="e">
        <f>INDEX('Helper - Drop-downs'!$C$12:$C$24,MATCH(C138,'Helper - Drop-downs'!$A$12:$A$24,0))</f>
        <v>#N/A</v>
      </c>
      <c r="J138" s="44" t="str">
        <f t="shared" si="4"/>
        <v xml:space="preserve"> - </v>
      </c>
      <c r="K138" s="44" t="e">
        <f>INDEX('Helper - Inputs'!$G$15:$G$66,MATCH(J138,'Helper - Inputs'!$D$15:$D$66,0),1)</f>
        <v>#N/A</v>
      </c>
      <c r="L138" s="44" t="e">
        <f t="shared" si="5"/>
        <v>#N/A</v>
      </c>
    </row>
    <row r="139" spans="1:12" x14ac:dyDescent="0.3">
      <c r="A139" s="2"/>
      <c r="B139" s="23"/>
      <c r="C139" s="8"/>
      <c r="D139" s="8"/>
      <c r="E139" s="2"/>
      <c r="F139" s="2"/>
      <c r="G139" s="8"/>
      <c r="I139" t="e">
        <f>INDEX('Helper - Drop-downs'!$C$12:$C$24,MATCH(C139,'Helper - Drop-downs'!$A$12:$A$24,0))</f>
        <v>#N/A</v>
      </c>
      <c r="J139" s="44" t="str">
        <f t="shared" si="4"/>
        <v xml:space="preserve"> - </v>
      </c>
      <c r="K139" s="44" t="e">
        <f>INDEX('Helper - Inputs'!$G$15:$G$66,MATCH(J139,'Helper - Inputs'!$D$15:$D$66,0),1)</f>
        <v>#N/A</v>
      </c>
      <c r="L139" s="44" t="e">
        <f t="shared" si="5"/>
        <v>#N/A</v>
      </c>
    </row>
    <row r="140" spans="1:12" x14ac:dyDescent="0.3">
      <c r="A140" s="2"/>
      <c r="B140" s="23"/>
      <c r="C140" s="8"/>
      <c r="D140" s="8"/>
      <c r="E140" s="2"/>
      <c r="F140" s="2"/>
      <c r="G140" s="8"/>
      <c r="I140" t="e">
        <f>INDEX('Helper - Drop-downs'!$C$12:$C$24,MATCH(C140,'Helper - Drop-downs'!$A$12:$A$24,0))</f>
        <v>#N/A</v>
      </c>
      <c r="J140" s="44" t="str">
        <f t="shared" si="4"/>
        <v xml:space="preserve"> - </v>
      </c>
      <c r="K140" s="44" t="e">
        <f>INDEX('Helper - Inputs'!$G$15:$G$66,MATCH(J140,'Helper - Inputs'!$D$15:$D$66,0),1)</f>
        <v>#N/A</v>
      </c>
      <c r="L140" s="44" t="e">
        <f t="shared" si="5"/>
        <v>#N/A</v>
      </c>
    </row>
    <row r="141" spans="1:12" x14ac:dyDescent="0.3">
      <c r="A141" s="15"/>
      <c r="B141" s="24"/>
      <c r="C141" s="16"/>
      <c r="D141" s="16"/>
      <c r="E141" s="2"/>
      <c r="F141" s="2"/>
      <c r="G141" s="16"/>
      <c r="I141" t="e">
        <f>INDEX('Helper - Drop-downs'!$C$12:$C$24,MATCH(C141,'Helper - Drop-downs'!$A$12:$A$24,0))</f>
        <v>#N/A</v>
      </c>
      <c r="J141" s="44" t="str">
        <f t="shared" si="4"/>
        <v xml:space="preserve"> - </v>
      </c>
      <c r="K141" s="44" t="e">
        <f>INDEX('Helper - Inputs'!$G$15:$G$66,MATCH(J141,'Helper - Inputs'!$D$15:$D$66,0),1)</f>
        <v>#N/A</v>
      </c>
      <c r="L141" s="44" t="e">
        <f t="shared" si="5"/>
        <v>#N/A</v>
      </c>
    </row>
    <row r="142" spans="1:12" x14ac:dyDescent="0.3">
      <c r="A142" s="2"/>
      <c r="B142" s="23"/>
      <c r="C142" s="8"/>
      <c r="D142" s="8"/>
      <c r="E142" s="2"/>
      <c r="F142" s="2"/>
      <c r="G142" s="8"/>
      <c r="I142" t="e">
        <f>INDEX('Helper - Drop-downs'!$C$12:$C$24,MATCH(C142,'Helper - Drop-downs'!$A$12:$A$24,0))</f>
        <v>#N/A</v>
      </c>
      <c r="J142" s="44" t="str">
        <f t="shared" si="4"/>
        <v xml:space="preserve"> - </v>
      </c>
      <c r="K142" s="44" t="e">
        <f>INDEX('Helper - Inputs'!$G$15:$G$66,MATCH(J142,'Helper - Inputs'!$D$15:$D$66,0),1)</f>
        <v>#N/A</v>
      </c>
      <c r="L142" s="44" t="e">
        <f t="shared" si="5"/>
        <v>#N/A</v>
      </c>
    </row>
    <row r="143" spans="1:12" x14ac:dyDescent="0.3">
      <c r="A143" s="2"/>
      <c r="B143" s="23"/>
      <c r="C143" s="8"/>
      <c r="D143" s="8"/>
      <c r="E143" s="2"/>
      <c r="F143" s="2"/>
      <c r="G143" s="8"/>
      <c r="I143" t="e">
        <f>INDEX('Helper - Drop-downs'!$C$12:$C$24,MATCH(C143,'Helper - Drop-downs'!$A$12:$A$24,0))</f>
        <v>#N/A</v>
      </c>
      <c r="J143" s="44" t="str">
        <f t="shared" si="4"/>
        <v xml:space="preserve"> - </v>
      </c>
      <c r="K143" s="44" t="e">
        <f>INDEX('Helper - Inputs'!$G$15:$G$66,MATCH(J143,'Helper - Inputs'!$D$15:$D$66,0),1)</f>
        <v>#N/A</v>
      </c>
      <c r="L143" s="44" t="e">
        <f t="shared" si="5"/>
        <v>#N/A</v>
      </c>
    </row>
    <row r="144" spans="1:12" x14ac:dyDescent="0.3">
      <c r="A144" s="2"/>
      <c r="B144" s="23"/>
      <c r="C144" s="8"/>
      <c r="D144" s="8"/>
      <c r="E144" s="2"/>
      <c r="F144" s="2"/>
      <c r="G144" s="8"/>
      <c r="I144" t="e">
        <f>INDEX('Helper - Drop-downs'!$C$12:$C$24,MATCH(C144,'Helper - Drop-downs'!$A$12:$A$24,0))</f>
        <v>#N/A</v>
      </c>
      <c r="J144" s="44" t="str">
        <f t="shared" si="4"/>
        <v xml:space="preserve"> - </v>
      </c>
      <c r="K144" s="44" t="e">
        <f>INDEX('Helper - Inputs'!$G$15:$G$66,MATCH(J144,'Helper - Inputs'!$D$15:$D$66,0),1)</f>
        <v>#N/A</v>
      </c>
      <c r="L144" s="44" t="e">
        <f t="shared" si="5"/>
        <v>#N/A</v>
      </c>
    </row>
    <row r="145" spans="1:12" x14ac:dyDescent="0.3">
      <c r="A145" s="2"/>
      <c r="B145" s="23"/>
      <c r="C145" s="8"/>
      <c r="D145" s="8"/>
      <c r="E145" s="2"/>
      <c r="F145" s="2"/>
      <c r="G145" s="8"/>
      <c r="I145" t="e">
        <f>INDEX('Helper - Drop-downs'!$C$12:$C$24,MATCH(C145,'Helper - Drop-downs'!$A$12:$A$24,0))</f>
        <v>#N/A</v>
      </c>
      <c r="J145" s="44" t="str">
        <f t="shared" si="4"/>
        <v xml:space="preserve"> - </v>
      </c>
      <c r="K145" s="44" t="e">
        <f>INDEX('Helper - Inputs'!$G$15:$G$66,MATCH(J145,'Helper - Inputs'!$D$15:$D$66,0),1)</f>
        <v>#N/A</v>
      </c>
      <c r="L145" s="44" t="e">
        <f t="shared" si="5"/>
        <v>#N/A</v>
      </c>
    </row>
    <row r="146" spans="1:12" x14ac:dyDescent="0.3">
      <c r="A146" s="2"/>
      <c r="B146" s="23"/>
      <c r="C146" s="8"/>
      <c r="D146" s="8"/>
      <c r="E146" s="2"/>
      <c r="F146" s="2"/>
      <c r="G146" s="8"/>
      <c r="I146" t="e">
        <f>INDEX('Helper - Drop-downs'!$C$12:$C$24,MATCH(C146,'Helper - Drop-downs'!$A$12:$A$24,0))</f>
        <v>#N/A</v>
      </c>
      <c r="J146" s="44" t="str">
        <f t="shared" si="4"/>
        <v xml:space="preserve"> - </v>
      </c>
      <c r="K146" s="44" t="e">
        <f>INDEX('Helper - Inputs'!$G$15:$G$66,MATCH(J146,'Helper - Inputs'!$D$15:$D$66,0),1)</f>
        <v>#N/A</v>
      </c>
      <c r="L146" s="44" t="e">
        <f t="shared" si="5"/>
        <v>#N/A</v>
      </c>
    </row>
    <row r="147" spans="1:12" x14ac:dyDescent="0.3">
      <c r="A147" s="2"/>
      <c r="B147" s="23"/>
      <c r="C147" s="8"/>
      <c r="D147" s="8"/>
      <c r="E147" s="2"/>
      <c r="F147" s="2"/>
      <c r="G147" s="8"/>
      <c r="I147" t="e">
        <f>INDEX('Helper - Drop-downs'!$C$12:$C$24,MATCH(C147,'Helper - Drop-downs'!$A$12:$A$24,0))</f>
        <v>#N/A</v>
      </c>
      <c r="J147" s="44" t="str">
        <f t="shared" si="4"/>
        <v xml:space="preserve"> - </v>
      </c>
      <c r="K147" s="44" t="e">
        <f>INDEX('Helper - Inputs'!$G$15:$G$66,MATCH(J147,'Helper - Inputs'!$D$15:$D$66,0),1)</f>
        <v>#N/A</v>
      </c>
      <c r="L147" s="44" t="e">
        <f t="shared" si="5"/>
        <v>#N/A</v>
      </c>
    </row>
    <row r="148" spans="1:12" x14ac:dyDescent="0.3">
      <c r="A148" s="2"/>
      <c r="B148" s="23"/>
      <c r="C148" s="8"/>
      <c r="D148" s="8"/>
      <c r="E148" s="2"/>
      <c r="F148" s="2"/>
      <c r="G148" s="8"/>
      <c r="I148" t="e">
        <f>INDEX('Helper - Drop-downs'!$C$12:$C$24,MATCH(C148,'Helper - Drop-downs'!$A$12:$A$24,0))</f>
        <v>#N/A</v>
      </c>
      <c r="J148" s="44" t="str">
        <f t="shared" si="4"/>
        <v xml:space="preserve"> - </v>
      </c>
      <c r="K148" s="44" t="e">
        <f>INDEX('Helper - Inputs'!$G$15:$G$66,MATCH(J148,'Helper - Inputs'!$D$15:$D$66,0),1)</f>
        <v>#N/A</v>
      </c>
      <c r="L148" s="44" t="e">
        <f t="shared" si="5"/>
        <v>#N/A</v>
      </c>
    </row>
    <row r="149" spans="1:12" x14ac:dyDescent="0.3">
      <c r="A149" s="2"/>
      <c r="B149" s="23"/>
      <c r="C149" s="8"/>
      <c r="D149" s="8"/>
      <c r="E149" s="2"/>
      <c r="F149" s="2"/>
      <c r="G149" s="8"/>
      <c r="I149" t="e">
        <f>INDEX('Helper - Drop-downs'!$C$12:$C$24,MATCH(C149,'Helper - Drop-downs'!$A$12:$A$24,0))</f>
        <v>#N/A</v>
      </c>
      <c r="J149" s="44" t="str">
        <f t="shared" si="4"/>
        <v xml:space="preserve"> - </v>
      </c>
      <c r="K149" s="44" t="e">
        <f>INDEX('Helper - Inputs'!$G$15:$G$66,MATCH(J149,'Helper - Inputs'!$D$15:$D$66,0),1)</f>
        <v>#N/A</v>
      </c>
      <c r="L149" s="44" t="e">
        <f t="shared" si="5"/>
        <v>#N/A</v>
      </c>
    </row>
    <row r="150" spans="1:12" x14ac:dyDescent="0.3">
      <c r="A150" s="2"/>
      <c r="B150" s="23"/>
      <c r="C150" s="8"/>
      <c r="D150" s="8"/>
      <c r="E150" s="2"/>
      <c r="F150" s="2"/>
      <c r="G150" s="8"/>
      <c r="I150" t="e">
        <f>INDEX('Helper - Drop-downs'!$C$12:$C$24,MATCH(C150,'Helper - Drop-downs'!$A$12:$A$24,0))</f>
        <v>#N/A</v>
      </c>
      <c r="J150" s="44" t="str">
        <f t="shared" si="4"/>
        <v xml:space="preserve"> - </v>
      </c>
      <c r="K150" s="44" t="e">
        <f>INDEX('Helper - Inputs'!$G$15:$G$66,MATCH(J150,'Helper - Inputs'!$D$15:$D$66,0),1)</f>
        <v>#N/A</v>
      </c>
      <c r="L150" s="44" t="e">
        <f t="shared" si="5"/>
        <v>#N/A</v>
      </c>
    </row>
    <row r="151" spans="1:12" x14ac:dyDescent="0.3">
      <c r="A151" s="2"/>
      <c r="B151" s="23"/>
      <c r="C151" s="8"/>
      <c r="D151" s="8"/>
      <c r="E151" s="2"/>
      <c r="F151" s="2"/>
      <c r="G151" s="8"/>
      <c r="I151" t="e">
        <f>INDEX('Helper - Drop-downs'!$C$12:$C$24,MATCH(C151,'Helper - Drop-downs'!$A$12:$A$24,0))</f>
        <v>#N/A</v>
      </c>
      <c r="J151" s="44" t="str">
        <f t="shared" si="4"/>
        <v xml:space="preserve"> - </v>
      </c>
      <c r="K151" s="44" t="e">
        <f>INDEX('Helper - Inputs'!$G$15:$G$66,MATCH(J151,'Helper - Inputs'!$D$15:$D$66,0),1)</f>
        <v>#N/A</v>
      </c>
      <c r="L151" s="44" t="e">
        <f t="shared" si="5"/>
        <v>#N/A</v>
      </c>
    </row>
    <row r="152" spans="1:12" x14ac:dyDescent="0.3">
      <c r="A152" s="2"/>
      <c r="B152" s="23"/>
      <c r="C152" s="8"/>
      <c r="D152" s="8"/>
      <c r="E152" s="2"/>
      <c r="F152" s="2"/>
      <c r="G152" s="8"/>
      <c r="I152" t="e">
        <f>INDEX('Helper - Drop-downs'!$C$12:$C$24,MATCH(C152,'Helper - Drop-downs'!$A$12:$A$24,0))</f>
        <v>#N/A</v>
      </c>
      <c r="J152" s="44" t="str">
        <f t="shared" si="4"/>
        <v xml:space="preserve"> - </v>
      </c>
      <c r="K152" s="44" t="e">
        <f>INDEX('Helper - Inputs'!$G$15:$G$66,MATCH(J152,'Helper - Inputs'!$D$15:$D$66,0),1)</f>
        <v>#N/A</v>
      </c>
      <c r="L152" s="44" t="e">
        <f t="shared" si="5"/>
        <v>#N/A</v>
      </c>
    </row>
    <row r="153" spans="1:12" x14ac:dyDescent="0.3">
      <c r="A153" s="2"/>
      <c r="B153" s="23"/>
      <c r="C153" s="8"/>
      <c r="D153" s="8"/>
      <c r="E153" s="2"/>
      <c r="F153" s="2"/>
      <c r="G153" s="8"/>
      <c r="I153" t="e">
        <f>INDEX('Helper - Drop-downs'!$C$12:$C$24,MATCH(C153,'Helper - Drop-downs'!$A$12:$A$24,0))</f>
        <v>#N/A</v>
      </c>
      <c r="J153" s="44" t="str">
        <f t="shared" si="4"/>
        <v xml:space="preserve"> - </v>
      </c>
      <c r="K153" s="44" t="e">
        <f>INDEX('Helper - Inputs'!$G$15:$G$66,MATCH(J153,'Helper - Inputs'!$D$15:$D$66,0),1)</f>
        <v>#N/A</v>
      </c>
      <c r="L153" s="44" t="e">
        <f t="shared" si="5"/>
        <v>#N/A</v>
      </c>
    </row>
    <row r="154" spans="1:12" x14ac:dyDescent="0.3">
      <c r="A154" s="2"/>
      <c r="B154" s="23"/>
      <c r="C154" s="8"/>
      <c r="D154" s="8"/>
      <c r="E154" s="2"/>
      <c r="F154" s="2"/>
      <c r="G154" s="8"/>
      <c r="I154" t="e">
        <f>INDEX('Helper - Drop-downs'!$C$12:$C$24,MATCH(C154,'Helper - Drop-downs'!$A$12:$A$24,0))</f>
        <v>#N/A</v>
      </c>
      <c r="J154" s="44" t="str">
        <f t="shared" si="4"/>
        <v xml:space="preserve"> - </v>
      </c>
      <c r="K154" s="44" t="e">
        <f>INDEX('Helper - Inputs'!$G$15:$G$66,MATCH(J154,'Helper - Inputs'!$D$15:$D$66,0),1)</f>
        <v>#N/A</v>
      </c>
      <c r="L154" s="44" t="e">
        <f t="shared" si="5"/>
        <v>#N/A</v>
      </c>
    </row>
    <row r="155" spans="1:12" x14ac:dyDescent="0.3">
      <c r="A155" s="2"/>
      <c r="B155" s="23"/>
      <c r="C155" s="8"/>
      <c r="D155" s="8"/>
      <c r="E155" s="2"/>
      <c r="F155" s="2"/>
      <c r="G155" s="8"/>
      <c r="I155" t="e">
        <f>INDEX('Helper - Drop-downs'!$C$12:$C$24,MATCH(C155,'Helper - Drop-downs'!$A$12:$A$24,0))</f>
        <v>#N/A</v>
      </c>
      <c r="J155" s="44" t="str">
        <f t="shared" si="4"/>
        <v xml:space="preserve"> - </v>
      </c>
      <c r="K155" s="44" t="e">
        <f>INDEX('Helper - Inputs'!$G$15:$G$66,MATCH(J155,'Helper - Inputs'!$D$15:$D$66,0),1)</f>
        <v>#N/A</v>
      </c>
      <c r="L155" s="44" t="e">
        <f t="shared" si="5"/>
        <v>#N/A</v>
      </c>
    </row>
    <row r="156" spans="1:12" x14ac:dyDescent="0.3">
      <c r="A156" s="2"/>
      <c r="B156" s="23"/>
      <c r="C156" s="8"/>
      <c r="D156" s="8"/>
      <c r="E156" s="2"/>
      <c r="F156" s="2"/>
      <c r="G156" s="8"/>
      <c r="I156" t="e">
        <f>INDEX('Helper - Drop-downs'!$C$12:$C$24,MATCH(C156,'Helper - Drop-downs'!$A$12:$A$24,0))</f>
        <v>#N/A</v>
      </c>
      <c r="J156" s="44" t="str">
        <f t="shared" si="4"/>
        <v xml:space="preserve"> - </v>
      </c>
      <c r="K156" s="44" t="e">
        <f>INDEX('Helper - Inputs'!$G$15:$G$66,MATCH(J156,'Helper - Inputs'!$D$15:$D$66,0),1)</f>
        <v>#N/A</v>
      </c>
      <c r="L156" s="44" t="e">
        <f t="shared" si="5"/>
        <v>#N/A</v>
      </c>
    </row>
    <row r="157" spans="1:12" x14ac:dyDescent="0.3">
      <c r="A157" s="2"/>
      <c r="B157" s="23"/>
      <c r="C157" s="8"/>
      <c r="D157" s="8"/>
      <c r="E157" s="2"/>
      <c r="F157" s="2"/>
      <c r="G157" s="8"/>
      <c r="I157" t="e">
        <f>INDEX('Helper - Drop-downs'!$C$12:$C$24,MATCH(C157,'Helper - Drop-downs'!$A$12:$A$24,0))</f>
        <v>#N/A</v>
      </c>
      <c r="J157" s="44" t="str">
        <f t="shared" si="4"/>
        <v xml:space="preserve"> - </v>
      </c>
      <c r="K157" s="44" t="e">
        <f>INDEX('Helper - Inputs'!$G$15:$G$66,MATCH(J157,'Helper - Inputs'!$D$15:$D$66,0),1)</f>
        <v>#N/A</v>
      </c>
      <c r="L157" s="44" t="e">
        <f t="shared" si="5"/>
        <v>#N/A</v>
      </c>
    </row>
    <row r="158" spans="1:12" x14ac:dyDescent="0.3">
      <c r="A158" s="2"/>
      <c r="B158" s="23"/>
      <c r="C158" s="8"/>
      <c r="D158" s="8"/>
      <c r="E158" s="2"/>
      <c r="F158" s="2"/>
      <c r="G158" s="8"/>
      <c r="I158" t="e">
        <f>INDEX('Helper - Drop-downs'!$C$12:$C$24,MATCH(C158,'Helper - Drop-downs'!$A$12:$A$24,0))</f>
        <v>#N/A</v>
      </c>
      <c r="J158" s="44" t="str">
        <f t="shared" si="4"/>
        <v xml:space="preserve"> - </v>
      </c>
      <c r="K158" s="44" t="e">
        <f>INDEX('Helper - Inputs'!$G$15:$G$66,MATCH(J158,'Helper - Inputs'!$D$15:$D$66,0),1)</f>
        <v>#N/A</v>
      </c>
      <c r="L158" s="44" t="e">
        <f t="shared" si="5"/>
        <v>#N/A</v>
      </c>
    </row>
    <row r="159" spans="1:12" x14ac:dyDescent="0.3">
      <c r="A159" s="2"/>
      <c r="B159" s="23"/>
      <c r="C159" s="8"/>
      <c r="D159" s="8"/>
      <c r="E159" s="2"/>
      <c r="F159" s="2"/>
      <c r="G159" s="8"/>
      <c r="I159" t="e">
        <f>INDEX('Helper - Drop-downs'!$C$12:$C$24,MATCH(C159,'Helper - Drop-downs'!$A$12:$A$24,0))</f>
        <v>#N/A</v>
      </c>
      <c r="J159" s="44" t="str">
        <f t="shared" si="4"/>
        <v xml:space="preserve"> - </v>
      </c>
      <c r="K159" s="44" t="e">
        <f>INDEX('Helper - Inputs'!$G$15:$G$66,MATCH(J159,'Helper - Inputs'!$D$15:$D$66,0),1)</f>
        <v>#N/A</v>
      </c>
      <c r="L159" s="44" t="e">
        <f t="shared" si="5"/>
        <v>#N/A</v>
      </c>
    </row>
    <row r="160" spans="1:12" x14ac:dyDescent="0.3">
      <c r="A160" s="2"/>
      <c r="B160" s="23"/>
      <c r="C160" s="8"/>
      <c r="D160" s="8"/>
      <c r="E160" s="2"/>
      <c r="F160" s="2"/>
      <c r="G160" s="8"/>
      <c r="I160" t="e">
        <f>INDEX('Helper - Drop-downs'!$C$12:$C$24,MATCH(C160,'Helper - Drop-downs'!$A$12:$A$24,0))</f>
        <v>#N/A</v>
      </c>
      <c r="J160" s="44" t="str">
        <f t="shared" si="4"/>
        <v xml:space="preserve"> - </v>
      </c>
      <c r="K160" s="44" t="e">
        <f>INDEX('Helper - Inputs'!$G$15:$G$66,MATCH(J160,'Helper - Inputs'!$D$15:$D$66,0),1)</f>
        <v>#N/A</v>
      </c>
      <c r="L160" s="44" t="e">
        <f t="shared" si="5"/>
        <v>#N/A</v>
      </c>
    </row>
    <row r="161" spans="1:12" x14ac:dyDescent="0.3">
      <c r="A161" s="2"/>
      <c r="B161" s="23"/>
      <c r="C161" s="8"/>
      <c r="D161" s="8"/>
      <c r="E161" s="2"/>
      <c r="F161" s="2"/>
      <c r="G161" s="8"/>
      <c r="I161" t="e">
        <f>INDEX('Helper - Drop-downs'!$C$12:$C$24,MATCH(C161,'Helper - Drop-downs'!$A$12:$A$24,0))</f>
        <v>#N/A</v>
      </c>
      <c r="J161" s="44" t="str">
        <f t="shared" si="4"/>
        <v xml:space="preserve"> - </v>
      </c>
      <c r="K161" s="44" t="e">
        <f>INDEX('Helper - Inputs'!$G$15:$G$66,MATCH(J161,'Helper - Inputs'!$D$15:$D$66,0),1)</f>
        <v>#N/A</v>
      </c>
      <c r="L161" s="44" t="e">
        <f t="shared" si="5"/>
        <v>#N/A</v>
      </c>
    </row>
    <row r="162" spans="1:12" x14ac:dyDescent="0.3">
      <c r="A162" s="2"/>
      <c r="B162" s="23"/>
      <c r="C162" s="8"/>
      <c r="D162" s="8"/>
      <c r="E162" s="2"/>
      <c r="F162" s="2"/>
      <c r="G162" s="8"/>
      <c r="I162" t="e">
        <f>INDEX('Helper - Drop-downs'!$C$12:$C$24,MATCH(C162,'Helper - Drop-downs'!$A$12:$A$24,0))</f>
        <v>#N/A</v>
      </c>
      <c r="J162" s="44" t="str">
        <f t="shared" si="4"/>
        <v xml:space="preserve"> - </v>
      </c>
      <c r="K162" s="44" t="e">
        <f>INDEX('Helper - Inputs'!$G$15:$G$66,MATCH(J162,'Helper - Inputs'!$D$15:$D$66,0),1)</f>
        <v>#N/A</v>
      </c>
      <c r="L162" s="44" t="e">
        <f t="shared" si="5"/>
        <v>#N/A</v>
      </c>
    </row>
    <row r="163" spans="1:12" x14ac:dyDescent="0.3">
      <c r="A163" s="2"/>
      <c r="B163" s="23"/>
      <c r="C163" s="8"/>
      <c r="D163" s="8"/>
      <c r="E163" s="2"/>
      <c r="F163" s="2"/>
      <c r="G163" s="8"/>
      <c r="I163" t="e">
        <f>INDEX('Helper - Drop-downs'!$C$12:$C$24,MATCH(C163,'Helper - Drop-downs'!$A$12:$A$24,0))</f>
        <v>#N/A</v>
      </c>
      <c r="J163" s="44" t="str">
        <f t="shared" si="4"/>
        <v xml:space="preserve"> - </v>
      </c>
      <c r="K163" s="44" t="e">
        <f>INDEX('Helper - Inputs'!$G$15:$G$66,MATCH(J163,'Helper - Inputs'!$D$15:$D$66,0),1)</f>
        <v>#N/A</v>
      </c>
      <c r="L163" s="44" t="e">
        <f t="shared" si="5"/>
        <v>#N/A</v>
      </c>
    </row>
    <row r="164" spans="1:12" x14ac:dyDescent="0.3">
      <c r="A164" s="2"/>
      <c r="B164" s="23"/>
      <c r="C164" s="8"/>
      <c r="D164" s="8"/>
      <c r="E164" s="2"/>
      <c r="F164" s="2"/>
      <c r="G164" s="8"/>
      <c r="I164" t="e">
        <f>INDEX('Helper - Drop-downs'!$C$12:$C$24,MATCH(C164,'Helper - Drop-downs'!$A$12:$A$24,0))</f>
        <v>#N/A</v>
      </c>
      <c r="J164" s="44" t="str">
        <f t="shared" si="4"/>
        <v xml:space="preserve"> - </v>
      </c>
      <c r="K164" s="44" t="e">
        <f>INDEX('Helper - Inputs'!$G$15:$G$66,MATCH(J164,'Helper - Inputs'!$D$15:$D$66,0),1)</f>
        <v>#N/A</v>
      </c>
      <c r="L164" s="44" t="e">
        <f t="shared" si="5"/>
        <v>#N/A</v>
      </c>
    </row>
    <row r="165" spans="1:12" x14ac:dyDescent="0.3">
      <c r="A165" s="2"/>
      <c r="B165" s="23"/>
      <c r="C165" s="8"/>
      <c r="D165" s="8"/>
      <c r="E165" s="2"/>
      <c r="F165" s="2"/>
      <c r="G165" s="8"/>
      <c r="I165" t="e">
        <f>INDEX('Helper - Drop-downs'!$C$12:$C$24,MATCH(C165,'Helper - Drop-downs'!$A$12:$A$24,0))</f>
        <v>#N/A</v>
      </c>
      <c r="J165" s="44" t="str">
        <f t="shared" si="4"/>
        <v xml:space="preserve"> - </v>
      </c>
      <c r="K165" s="44" t="e">
        <f>INDEX('Helper - Inputs'!$G$15:$G$66,MATCH(J165,'Helper - Inputs'!$D$15:$D$66,0),1)</f>
        <v>#N/A</v>
      </c>
      <c r="L165" s="44" t="e">
        <f t="shared" si="5"/>
        <v>#N/A</v>
      </c>
    </row>
    <row r="166" spans="1:12" x14ac:dyDescent="0.3">
      <c r="A166" s="2"/>
      <c r="B166" s="23"/>
      <c r="C166" s="8"/>
      <c r="D166" s="8"/>
      <c r="E166" s="2"/>
      <c r="F166" s="2"/>
      <c r="G166" s="8"/>
      <c r="I166" t="e">
        <f>INDEX('Helper - Drop-downs'!$C$12:$C$24,MATCH(C166,'Helper - Drop-downs'!$A$12:$A$24,0))</f>
        <v>#N/A</v>
      </c>
      <c r="J166" s="44" t="str">
        <f t="shared" si="4"/>
        <v xml:space="preserve"> - </v>
      </c>
      <c r="K166" s="44" t="e">
        <f>INDEX('Helper - Inputs'!$G$15:$G$66,MATCH(J166,'Helper - Inputs'!$D$15:$D$66,0),1)</f>
        <v>#N/A</v>
      </c>
      <c r="L166" s="44" t="e">
        <f t="shared" si="5"/>
        <v>#N/A</v>
      </c>
    </row>
    <row r="167" spans="1:12" x14ac:dyDescent="0.3">
      <c r="A167" s="2"/>
      <c r="B167" s="23"/>
      <c r="C167" s="8"/>
      <c r="D167" s="8"/>
      <c r="E167" s="2"/>
      <c r="F167" s="2"/>
      <c r="G167" s="8"/>
      <c r="I167" t="e">
        <f>INDEX('Helper - Drop-downs'!$C$12:$C$24,MATCH(C167,'Helper - Drop-downs'!$A$12:$A$24,0))</f>
        <v>#N/A</v>
      </c>
      <c r="J167" s="44" t="str">
        <f t="shared" si="4"/>
        <v xml:space="preserve"> - </v>
      </c>
      <c r="K167" s="44" t="e">
        <f>INDEX('Helper - Inputs'!$G$15:$G$66,MATCH(J167,'Helper - Inputs'!$D$15:$D$66,0),1)</f>
        <v>#N/A</v>
      </c>
      <c r="L167" s="44" t="e">
        <f t="shared" si="5"/>
        <v>#N/A</v>
      </c>
    </row>
    <row r="168" spans="1:12" x14ac:dyDescent="0.3">
      <c r="A168" s="2"/>
      <c r="B168" s="23"/>
      <c r="C168" s="8"/>
      <c r="D168" s="8"/>
      <c r="E168" s="2"/>
      <c r="F168" s="2"/>
      <c r="G168" s="8"/>
      <c r="I168" t="e">
        <f>INDEX('Helper - Drop-downs'!$C$12:$C$24,MATCH(C168,'Helper - Drop-downs'!$A$12:$A$24,0))</f>
        <v>#N/A</v>
      </c>
      <c r="J168" s="44" t="str">
        <f t="shared" si="4"/>
        <v xml:space="preserve"> - </v>
      </c>
      <c r="K168" s="44" t="e">
        <f>INDEX('Helper - Inputs'!$G$15:$G$66,MATCH(J168,'Helper - Inputs'!$D$15:$D$66,0),1)</f>
        <v>#N/A</v>
      </c>
      <c r="L168" s="44" t="e">
        <f t="shared" si="5"/>
        <v>#N/A</v>
      </c>
    </row>
    <row r="169" spans="1:12" x14ac:dyDescent="0.3">
      <c r="A169" s="2"/>
      <c r="B169" s="23"/>
      <c r="C169" s="8"/>
      <c r="D169" s="8"/>
      <c r="E169" s="2"/>
      <c r="F169" s="2"/>
      <c r="G169" s="8"/>
      <c r="I169" t="e">
        <f>INDEX('Helper - Drop-downs'!$C$12:$C$24,MATCH(C169,'Helper - Drop-downs'!$A$12:$A$24,0))</f>
        <v>#N/A</v>
      </c>
      <c r="J169" s="44" t="str">
        <f t="shared" si="4"/>
        <v xml:space="preserve"> - </v>
      </c>
      <c r="K169" s="44" t="e">
        <f>INDEX('Helper - Inputs'!$G$15:$G$66,MATCH(J169,'Helper - Inputs'!$D$15:$D$66,0),1)</f>
        <v>#N/A</v>
      </c>
      <c r="L169" s="44" t="e">
        <f t="shared" si="5"/>
        <v>#N/A</v>
      </c>
    </row>
    <row r="170" spans="1:12" x14ac:dyDescent="0.3">
      <c r="A170" s="2"/>
      <c r="B170" s="23"/>
      <c r="C170" s="8"/>
      <c r="D170" s="8"/>
      <c r="E170" s="2"/>
      <c r="F170" s="2"/>
      <c r="G170" s="8"/>
      <c r="I170" t="e">
        <f>INDEX('Helper - Drop-downs'!$C$12:$C$24,MATCH(C170,'Helper - Drop-downs'!$A$12:$A$24,0))</f>
        <v>#N/A</v>
      </c>
      <c r="J170" s="44" t="str">
        <f t="shared" si="4"/>
        <v xml:space="preserve"> - </v>
      </c>
      <c r="K170" s="44" t="e">
        <f>INDEX('Helper - Inputs'!$G$15:$G$66,MATCH(J170,'Helper - Inputs'!$D$15:$D$66,0),1)</f>
        <v>#N/A</v>
      </c>
      <c r="L170" s="44" t="e">
        <f t="shared" si="5"/>
        <v>#N/A</v>
      </c>
    </row>
    <row r="171" spans="1:12" x14ac:dyDescent="0.3">
      <c r="A171" s="2"/>
      <c r="B171" s="23"/>
      <c r="C171" s="8"/>
      <c r="D171" s="8"/>
      <c r="E171" s="2"/>
      <c r="F171" s="2"/>
      <c r="G171" s="8"/>
      <c r="I171" t="e">
        <f>INDEX('Helper - Drop-downs'!$C$12:$C$24,MATCH(C171,'Helper - Drop-downs'!$A$12:$A$24,0))</f>
        <v>#N/A</v>
      </c>
      <c r="J171" s="44" t="str">
        <f t="shared" si="4"/>
        <v xml:space="preserve"> - </v>
      </c>
      <c r="K171" s="44" t="e">
        <f>INDEX('Helper - Inputs'!$G$15:$G$66,MATCH(J171,'Helper - Inputs'!$D$15:$D$66,0),1)</f>
        <v>#N/A</v>
      </c>
      <c r="L171" s="44" t="e">
        <f t="shared" si="5"/>
        <v>#N/A</v>
      </c>
    </row>
    <row r="172" spans="1:12" x14ac:dyDescent="0.3">
      <c r="A172" s="2"/>
      <c r="B172" s="23"/>
      <c r="C172" s="8"/>
      <c r="D172" s="8"/>
      <c r="E172" s="2"/>
      <c r="F172" s="2"/>
      <c r="G172" s="8"/>
      <c r="I172" t="e">
        <f>INDEX('Helper - Drop-downs'!$C$12:$C$24,MATCH(C172,'Helper - Drop-downs'!$A$12:$A$24,0))</f>
        <v>#N/A</v>
      </c>
      <c r="J172" s="44" t="str">
        <f t="shared" si="4"/>
        <v xml:space="preserve"> - </v>
      </c>
      <c r="K172" s="44" t="e">
        <f>INDEX('Helper - Inputs'!$G$15:$G$66,MATCH(J172,'Helper - Inputs'!$D$15:$D$66,0),1)</f>
        <v>#N/A</v>
      </c>
      <c r="L172" s="44" t="e">
        <f t="shared" si="5"/>
        <v>#N/A</v>
      </c>
    </row>
    <row r="173" spans="1:12" x14ac:dyDescent="0.3">
      <c r="A173" s="2"/>
      <c r="B173" s="23"/>
      <c r="C173" s="8"/>
      <c r="D173" s="8"/>
      <c r="E173" s="2"/>
      <c r="F173" s="2"/>
      <c r="G173" s="8"/>
      <c r="I173" t="e">
        <f>INDEX('Helper - Drop-downs'!$C$12:$C$24,MATCH(C173,'Helper - Drop-downs'!$A$12:$A$24,0))</f>
        <v>#N/A</v>
      </c>
      <c r="J173" s="44" t="str">
        <f t="shared" si="4"/>
        <v xml:space="preserve"> - </v>
      </c>
      <c r="K173" s="44" t="e">
        <f>INDEX('Helper - Inputs'!$G$15:$G$66,MATCH(J173,'Helper - Inputs'!$D$15:$D$66,0),1)</f>
        <v>#N/A</v>
      </c>
      <c r="L173" s="44" t="e">
        <f t="shared" si="5"/>
        <v>#N/A</v>
      </c>
    </row>
    <row r="174" spans="1:12" x14ac:dyDescent="0.3">
      <c r="A174" s="2"/>
      <c r="B174" s="23"/>
      <c r="C174" s="8"/>
      <c r="D174" s="8"/>
      <c r="E174" s="2"/>
      <c r="F174" s="2"/>
      <c r="G174" s="8"/>
      <c r="I174" t="e">
        <f>INDEX('Helper - Drop-downs'!$C$12:$C$24,MATCH(C174,'Helper - Drop-downs'!$A$12:$A$24,0))</f>
        <v>#N/A</v>
      </c>
      <c r="J174" s="44" t="str">
        <f t="shared" si="4"/>
        <v xml:space="preserve"> - </v>
      </c>
      <c r="K174" s="44" t="e">
        <f>INDEX('Helper - Inputs'!$G$15:$G$66,MATCH(J174,'Helper - Inputs'!$D$15:$D$66,0),1)</f>
        <v>#N/A</v>
      </c>
      <c r="L174" s="44" t="e">
        <f t="shared" si="5"/>
        <v>#N/A</v>
      </c>
    </row>
    <row r="175" spans="1:12" x14ac:dyDescent="0.3">
      <c r="A175" s="2"/>
      <c r="B175" s="23"/>
      <c r="C175" s="8"/>
      <c r="D175" s="8"/>
      <c r="E175" s="2"/>
      <c r="F175" s="2"/>
      <c r="G175" s="8"/>
      <c r="I175" t="e">
        <f>INDEX('Helper - Drop-downs'!$C$12:$C$24,MATCH(C175,'Helper - Drop-downs'!$A$12:$A$24,0))</f>
        <v>#N/A</v>
      </c>
      <c r="J175" s="44" t="str">
        <f t="shared" si="4"/>
        <v xml:space="preserve"> - </v>
      </c>
      <c r="K175" s="44" t="e">
        <f>INDEX('Helper - Inputs'!$G$15:$G$66,MATCH(J175,'Helper - Inputs'!$D$15:$D$66,0),1)</f>
        <v>#N/A</v>
      </c>
      <c r="L175" s="44" t="e">
        <f t="shared" si="5"/>
        <v>#N/A</v>
      </c>
    </row>
    <row r="176" spans="1:12" x14ac:dyDescent="0.3">
      <c r="A176" s="2"/>
      <c r="B176" s="23"/>
      <c r="C176" s="8"/>
      <c r="D176" s="8"/>
      <c r="E176" s="2"/>
      <c r="F176" s="2"/>
      <c r="G176" s="8"/>
      <c r="I176" t="e">
        <f>INDEX('Helper - Drop-downs'!$C$12:$C$24,MATCH(C176,'Helper - Drop-downs'!$A$12:$A$24,0))</f>
        <v>#N/A</v>
      </c>
      <c r="J176" s="44" t="str">
        <f t="shared" si="4"/>
        <v xml:space="preserve"> - </v>
      </c>
      <c r="K176" s="44" t="e">
        <f>INDEX('Helper - Inputs'!$G$15:$G$66,MATCH(J176,'Helper - Inputs'!$D$15:$D$66,0),1)</f>
        <v>#N/A</v>
      </c>
      <c r="L176" s="44" t="e">
        <f t="shared" si="5"/>
        <v>#N/A</v>
      </c>
    </row>
    <row r="177" spans="1:12" x14ac:dyDescent="0.3">
      <c r="A177" s="2"/>
      <c r="B177" s="23"/>
      <c r="C177" s="8"/>
      <c r="D177" s="8"/>
      <c r="E177" s="2"/>
      <c r="F177" s="2"/>
      <c r="G177" s="8"/>
      <c r="I177" t="e">
        <f>INDEX('Helper - Drop-downs'!$C$12:$C$24,MATCH(C177,'Helper - Drop-downs'!$A$12:$A$24,0))</f>
        <v>#N/A</v>
      </c>
      <c r="J177" s="44" t="str">
        <f t="shared" si="4"/>
        <v xml:space="preserve"> - </v>
      </c>
      <c r="K177" s="44" t="e">
        <f>INDEX('Helper - Inputs'!$G$15:$G$66,MATCH(J177,'Helper - Inputs'!$D$15:$D$66,0),1)</f>
        <v>#N/A</v>
      </c>
      <c r="L177" s="44" t="e">
        <f t="shared" si="5"/>
        <v>#N/A</v>
      </c>
    </row>
    <row r="178" spans="1:12" x14ac:dyDescent="0.3">
      <c r="A178" s="2"/>
      <c r="B178" s="23"/>
      <c r="C178" s="8"/>
      <c r="D178" s="8"/>
      <c r="E178" s="2"/>
      <c r="F178" s="2"/>
      <c r="G178" s="8"/>
      <c r="I178" t="e">
        <f>INDEX('Helper - Drop-downs'!$C$12:$C$24,MATCH(C178,'Helper - Drop-downs'!$A$12:$A$24,0))</f>
        <v>#N/A</v>
      </c>
      <c r="J178" s="44" t="str">
        <f t="shared" si="4"/>
        <v xml:space="preserve"> - </v>
      </c>
      <c r="K178" s="44" t="e">
        <f>INDEX('Helper - Inputs'!$G$15:$G$66,MATCH(J178,'Helper - Inputs'!$D$15:$D$66,0),1)</f>
        <v>#N/A</v>
      </c>
      <c r="L178" s="44" t="e">
        <f t="shared" si="5"/>
        <v>#N/A</v>
      </c>
    </row>
    <row r="179" spans="1:12" x14ac:dyDescent="0.3">
      <c r="A179" s="2"/>
      <c r="B179" s="23"/>
      <c r="C179" s="8"/>
      <c r="D179" s="8"/>
      <c r="E179" s="2"/>
      <c r="F179" s="2"/>
      <c r="G179" s="8"/>
      <c r="I179" t="e">
        <f>INDEX('Helper - Drop-downs'!$C$12:$C$24,MATCH(C179,'Helper - Drop-downs'!$A$12:$A$24,0))</f>
        <v>#N/A</v>
      </c>
      <c r="J179" s="44" t="str">
        <f t="shared" si="4"/>
        <v xml:space="preserve"> - </v>
      </c>
      <c r="K179" s="44" t="e">
        <f>INDEX('Helper - Inputs'!$G$15:$G$66,MATCH(J179,'Helper - Inputs'!$D$15:$D$66,0),1)</f>
        <v>#N/A</v>
      </c>
      <c r="L179" s="44" t="e">
        <f t="shared" si="5"/>
        <v>#N/A</v>
      </c>
    </row>
    <row r="180" spans="1:12" x14ac:dyDescent="0.3">
      <c r="A180" s="2"/>
      <c r="B180" s="23"/>
      <c r="C180" s="8"/>
      <c r="D180" s="8"/>
      <c r="E180" s="2"/>
      <c r="F180" s="2"/>
      <c r="G180" s="8"/>
      <c r="I180" t="e">
        <f>INDEX('Helper - Drop-downs'!$C$12:$C$24,MATCH(C180,'Helper - Drop-downs'!$A$12:$A$24,0))</f>
        <v>#N/A</v>
      </c>
      <c r="J180" s="44" t="str">
        <f t="shared" si="4"/>
        <v xml:space="preserve"> - </v>
      </c>
      <c r="K180" s="44" t="e">
        <f>INDEX('Helper - Inputs'!$G$15:$G$66,MATCH(J180,'Helper - Inputs'!$D$15:$D$66,0),1)</f>
        <v>#N/A</v>
      </c>
      <c r="L180" s="44" t="e">
        <f t="shared" si="5"/>
        <v>#N/A</v>
      </c>
    </row>
    <row r="181" spans="1:12" x14ac:dyDescent="0.3">
      <c r="A181" s="2"/>
      <c r="B181" s="23"/>
      <c r="C181" s="8"/>
      <c r="D181" s="8"/>
      <c r="E181" s="2"/>
      <c r="F181" s="2"/>
      <c r="G181" s="8"/>
      <c r="I181" t="e">
        <f>INDEX('Helper - Drop-downs'!$C$12:$C$24,MATCH(C181,'Helper - Drop-downs'!$A$12:$A$24,0))</f>
        <v>#N/A</v>
      </c>
      <c r="J181" s="44" t="str">
        <f t="shared" si="4"/>
        <v xml:space="preserve"> - </v>
      </c>
      <c r="K181" s="44" t="e">
        <f>INDEX('Helper - Inputs'!$G$15:$G$66,MATCH(J181,'Helper - Inputs'!$D$15:$D$66,0),1)</f>
        <v>#N/A</v>
      </c>
      <c r="L181" s="44" t="e">
        <f t="shared" si="5"/>
        <v>#N/A</v>
      </c>
    </row>
    <row r="182" spans="1:12" x14ac:dyDescent="0.3">
      <c r="A182" s="2"/>
      <c r="B182" s="23"/>
      <c r="C182" s="8"/>
      <c r="D182" s="8"/>
      <c r="E182" s="2"/>
      <c r="F182" s="2"/>
      <c r="G182" s="8"/>
      <c r="I182" t="e">
        <f>INDEX('Helper - Drop-downs'!$C$12:$C$24,MATCH(C182,'Helper - Drop-downs'!$A$12:$A$24,0))</f>
        <v>#N/A</v>
      </c>
      <c r="J182" s="44" t="str">
        <f t="shared" si="4"/>
        <v xml:space="preserve"> - </v>
      </c>
      <c r="K182" s="44" t="e">
        <f>INDEX('Helper - Inputs'!$G$15:$G$66,MATCH(J182,'Helper - Inputs'!$D$15:$D$66,0),1)</f>
        <v>#N/A</v>
      </c>
      <c r="L182" s="44" t="e">
        <f t="shared" si="5"/>
        <v>#N/A</v>
      </c>
    </row>
    <row r="183" spans="1:12" x14ac:dyDescent="0.3">
      <c r="A183" s="2"/>
      <c r="B183" s="23"/>
      <c r="C183" s="8"/>
      <c r="D183" s="8"/>
      <c r="E183" s="2"/>
      <c r="F183" s="2"/>
      <c r="G183" s="8"/>
      <c r="I183" t="e">
        <f>INDEX('Helper - Drop-downs'!$C$12:$C$24,MATCH(C183,'Helper - Drop-downs'!$A$12:$A$24,0))</f>
        <v>#N/A</v>
      </c>
      <c r="J183" s="44" t="str">
        <f t="shared" si="4"/>
        <v xml:space="preserve"> - </v>
      </c>
      <c r="K183" s="44" t="e">
        <f>INDEX('Helper - Inputs'!$G$15:$G$66,MATCH(J183,'Helper - Inputs'!$D$15:$D$66,0),1)</f>
        <v>#N/A</v>
      </c>
      <c r="L183" s="44" t="e">
        <f t="shared" si="5"/>
        <v>#N/A</v>
      </c>
    </row>
    <row r="184" spans="1:12" x14ac:dyDescent="0.3">
      <c r="A184" s="2"/>
      <c r="B184" s="23"/>
      <c r="C184" s="8"/>
      <c r="D184" s="8"/>
      <c r="E184" s="2"/>
      <c r="F184" s="2"/>
      <c r="G184" s="8"/>
      <c r="I184" t="e">
        <f>INDEX('Helper - Drop-downs'!$C$12:$C$24,MATCH(C184,'Helper - Drop-downs'!$A$12:$A$24,0))</f>
        <v>#N/A</v>
      </c>
      <c r="J184" s="44" t="str">
        <f t="shared" si="4"/>
        <v xml:space="preserve"> - </v>
      </c>
      <c r="K184" s="44" t="e">
        <f>INDEX('Helper - Inputs'!$G$15:$G$66,MATCH(J184,'Helper - Inputs'!$D$15:$D$66,0),1)</f>
        <v>#N/A</v>
      </c>
      <c r="L184" s="44" t="e">
        <f t="shared" si="5"/>
        <v>#N/A</v>
      </c>
    </row>
    <row r="185" spans="1:12" x14ac:dyDescent="0.3">
      <c r="A185" s="2"/>
      <c r="B185" s="23"/>
      <c r="C185" s="8"/>
      <c r="D185" s="8"/>
      <c r="E185" s="2"/>
      <c r="F185" s="2"/>
      <c r="G185" s="8"/>
      <c r="I185" t="e">
        <f>INDEX('Helper - Drop-downs'!$C$12:$C$24,MATCH(C185,'Helper - Drop-downs'!$A$12:$A$24,0))</f>
        <v>#N/A</v>
      </c>
      <c r="J185" s="44" t="str">
        <f t="shared" si="4"/>
        <v xml:space="preserve"> - </v>
      </c>
      <c r="K185" s="44" t="e">
        <f>INDEX('Helper - Inputs'!$G$15:$G$66,MATCH(J185,'Helper - Inputs'!$D$15:$D$66,0),1)</f>
        <v>#N/A</v>
      </c>
      <c r="L185" s="44" t="e">
        <f t="shared" si="5"/>
        <v>#N/A</v>
      </c>
    </row>
    <row r="186" spans="1:12" x14ac:dyDescent="0.3">
      <c r="A186" s="2"/>
      <c r="B186" s="23"/>
      <c r="C186" s="8"/>
      <c r="D186" s="8"/>
      <c r="E186" s="2"/>
      <c r="F186" s="2"/>
      <c r="G186" s="8"/>
      <c r="I186" t="e">
        <f>INDEX('Helper - Drop-downs'!$C$12:$C$24,MATCH(C186,'Helper - Drop-downs'!$A$12:$A$24,0))</f>
        <v>#N/A</v>
      </c>
      <c r="J186" s="44" t="str">
        <f t="shared" si="4"/>
        <v xml:space="preserve"> - </v>
      </c>
      <c r="K186" s="44" t="e">
        <f>INDEX('Helper - Inputs'!$G$15:$G$66,MATCH(J186,'Helper - Inputs'!$D$15:$D$66,0),1)</f>
        <v>#N/A</v>
      </c>
      <c r="L186" s="44" t="e">
        <f t="shared" si="5"/>
        <v>#N/A</v>
      </c>
    </row>
    <row r="187" spans="1:12" x14ac:dyDescent="0.3">
      <c r="A187" s="2"/>
      <c r="B187" s="23"/>
      <c r="C187" s="8"/>
      <c r="D187" s="8"/>
      <c r="E187" s="2"/>
      <c r="F187" s="2"/>
      <c r="G187" s="8"/>
      <c r="I187" t="e">
        <f>INDEX('Helper - Drop-downs'!$C$12:$C$24,MATCH(C187,'Helper - Drop-downs'!$A$12:$A$24,0))</f>
        <v>#N/A</v>
      </c>
      <c r="J187" s="44" t="str">
        <f t="shared" si="4"/>
        <v xml:space="preserve"> - </v>
      </c>
      <c r="K187" s="44" t="e">
        <f>INDEX('Helper - Inputs'!$G$15:$G$66,MATCH(J187,'Helper - Inputs'!$D$15:$D$66,0),1)</f>
        <v>#N/A</v>
      </c>
      <c r="L187" s="44" t="e">
        <f t="shared" si="5"/>
        <v>#N/A</v>
      </c>
    </row>
    <row r="188" spans="1:12" x14ac:dyDescent="0.3">
      <c r="A188" s="2"/>
      <c r="B188" s="23"/>
      <c r="C188" s="8"/>
      <c r="D188" s="8"/>
      <c r="E188" s="2"/>
      <c r="F188" s="2"/>
      <c r="G188" s="8"/>
      <c r="I188" t="e">
        <f>INDEX('Helper - Drop-downs'!$C$12:$C$24,MATCH(C188,'Helper - Drop-downs'!$A$12:$A$24,0))</f>
        <v>#N/A</v>
      </c>
      <c r="J188" s="44" t="str">
        <f t="shared" si="4"/>
        <v xml:space="preserve"> - </v>
      </c>
      <c r="K188" s="44" t="e">
        <f>INDEX('Helper - Inputs'!$G$15:$G$66,MATCH(J188,'Helper - Inputs'!$D$15:$D$66,0),1)</f>
        <v>#N/A</v>
      </c>
      <c r="L188" s="44" t="e">
        <f t="shared" si="5"/>
        <v>#N/A</v>
      </c>
    </row>
    <row r="189" spans="1:12" x14ac:dyDescent="0.3">
      <c r="A189" s="2"/>
      <c r="B189" s="23"/>
      <c r="C189" s="8"/>
      <c r="D189" s="8"/>
      <c r="E189" s="2"/>
      <c r="F189" s="2"/>
      <c r="G189" s="8"/>
      <c r="I189" t="e">
        <f>INDEX('Helper - Drop-downs'!$C$12:$C$24,MATCH(C189,'Helper - Drop-downs'!$A$12:$A$24,0))</f>
        <v>#N/A</v>
      </c>
      <c r="J189" s="44" t="str">
        <f t="shared" si="4"/>
        <v xml:space="preserve"> - </v>
      </c>
      <c r="K189" s="44" t="e">
        <f>INDEX('Helper - Inputs'!$G$15:$G$66,MATCH(J189,'Helper - Inputs'!$D$15:$D$66,0),1)</f>
        <v>#N/A</v>
      </c>
      <c r="L189" s="44" t="e">
        <f t="shared" si="5"/>
        <v>#N/A</v>
      </c>
    </row>
    <row r="190" spans="1:12" x14ac:dyDescent="0.3">
      <c r="A190" s="2"/>
      <c r="B190" s="23"/>
      <c r="C190" s="8"/>
      <c r="D190" s="8"/>
      <c r="E190" s="2"/>
      <c r="F190" s="2"/>
      <c r="G190" s="8"/>
      <c r="I190" t="e">
        <f>INDEX('Helper - Drop-downs'!$C$12:$C$24,MATCH(C190,'Helper - Drop-downs'!$A$12:$A$24,0))</f>
        <v>#N/A</v>
      </c>
      <c r="J190" s="44" t="str">
        <f t="shared" si="4"/>
        <v xml:space="preserve"> - </v>
      </c>
      <c r="K190" s="44" t="e">
        <f>INDEX('Helper - Inputs'!$G$15:$G$66,MATCH(J190,'Helper - Inputs'!$D$15:$D$66,0),1)</f>
        <v>#N/A</v>
      </c>
      <c r="L190" s="44" t="e">
        <f t="shared" si="5"/>
        <v>#N/A</v>
      </c>
    </row>
    <row r="191" spans="1:12" x14ac:dyDescent="0.3">
      <c r="A191" s="2"/>
      <c r="B191" s="23"/>
      <c r="C191" s="8"/>
      <c r="D191" s="8"/>
      <c r="E191" s="2"/>
      <c r="F191" s="2"/>
      <c r="G191" s="8"/>
      <c r="I191" t="e">
        <f>INDEX('Helper - Drop-downs'!$C$12:$C$24,MATCH(C191,'Helper - Drop-downs'!$A$12:$A$24,0))</f>
        <v>#N/A</v>
      </c>
      <c r="J191" s="44" t="str">
        <f t="shared" si="4"/>
        <v xml:space="preserve"> - </v>
      </c>
      <c r="K191" s="44" t="e">
        <f>INDEX('Helper - Inputs'!$G$15:$G$66,MATCH(J191,'Helper - Inputs'!$D$15:$D$66,0),1)</f>
        <v>#N/A</v>
      </c>
      <c r="L191" s="44" t="e">
        <f t="shared" si="5"/>
        <v>#N/A</v>
      </c>
    </row>
    <row r="192" spans="1:12" x14ac:dyDescent="0.3">
      <c r="A192" s="2"/>
      <c r="B192" s="23"/>
      <c r="C192" s="8"/>
      <c r="D192" s="8"/>
      <c r="E192" s="2"/>
      <c r="F192" s="2"/>
      <c r="G192" s="8"/>
      <c r="I192" t="e">
        <f>INDEX('Helper - Drop-downs'!$C$12:$C$24,MATCH(C192,'Helper - Drop-downs'!$A$12:$A$24,0))</f>
        <v>#N/A</v>
      </c>
      <c r="J192" s="44" t="str">
        <f t="shared" si="4"/>
        <v xml:space="preserve"> - </v>
      </c>
      <c r="K192" s="44" t="e">
        <f>INDEX('Helper - Inputs'!$G$15:$G$66,MATCH(J192,'Helper - Inputs'!$D$15:$D$66,0),1)</f>
        <v>#N/A</v>
      </c>
      <c r="L192" s="44" t="e">
        <f t="shared" si="5"/>
        <v>#N/A</v>
      </c>
    </row>
    <row r="193" spans="1:12" x14ac:dyDescent="0.3">
      <c r="A193" s="2"/>
      <c r="B193" s="23"/>
      <c r="C193" s="8"/>
      <c r="D193" s="8"/>
      <c r="E193" s="2"/>
      <c r="F193" s="2"/>
      <c r="G193" s="8"/>
      <c r="I193" t="e">
        <f>INDEX('Helper - Drop-downs'!$C$12:$C$24,MATCH(C193,'Helper - Drop-downs'!$A$12:$A$24,0))</f>
        <v>#N/A</v>
      </c>
      <c r="J193" s="44" t="str">
        <f t="shared" si="4"/>
        <v xml:space="preserve"> - </v>
      </c>
      <c r="K193" s="44" t="e">
        <f>INDEX('Helper - Inputs'!$G$15:$G$66,MATCH(J193,'Helper - Inputs'!$D$15:$D$66,0),1)</f>
        <v>#N/A</v>
      </c>
      <c r="L193" s="44" t="e">
        <f t="shared" si="5"/>
        <v>#N/A</v>
      </c>
    </row>
    <row r="194" spans="1:12" x14ac:dyDescent="0.3">
      <c r="A194" s="2"/>
      <c r="B194" s="23"/>
      <c r="C194" s="8"/>
      <c r="D194" s="8"/>
      <c r="E194" s="2"/>
      <c r="F194" s="2"/>
      <c r="G194" s="8"/>
      <c r="I194" t="e">
        <f>INDEX('Helper - Drop-downs'!$C$12:$C$24,MATCH(C194,'Helper - Drop-downs'!$A$12:$A$24,0))</f>
        <v>#N/A</v>
      </c>
      <c r="J194" s="44" t="str">
        <f t="shared" si="4"/>
        <v xml:space="preserve"> - </v>
      </c>
      <c r="K194" s="44" t="e">
        <f>INDEX('Helper - Inputs'!$G$15:$G$66,MATCH(J194,'Helper - Inputs'!$D$15:$D$66,0),1)</f>
        <v>#N/A</v>
      </c>
      <c r="L194" s="44" t="e">
        <f t="shared" si="5"/>
        <v>#N/A</v>
      </c>
    </row>
    <row r="195" spans="1:12" x14ac:dyDescent="0.3">
      <c r="A195" s="2"/>
      <c r="B195" s="23"/>
      <c r="C195" s="8"/>
      <c r="D195" s="8"/>
      <c r="E195" s="2"/>
      <c r="F195" s="2"/>
      <c r="G195" s="8"/>
      <c r="I195" t="e">
        <f>INDEX('Helper - Drop-downs'!$C$12:$C$24,MATCH(C195,'Helper - Drop-downs'!$A$12:$A$24,0))</f>
        <v>#N/A</v>
      </c>
      <c r="J195" s="44" t="str">
        <f t="shared" si="4"/>
        <v xml:space="preserve"> - </v>
      </c>
      <c r="K195" s="44" t="e">
        <f>INDEX('Helper - Inputs'!$G$15:$G$66,MATCH(J195,'Helper - Inputs'!$D$15:$D$66,0),1)</f>
        <v>#N/A</v>
      </c>
      <c r="L195" s="44" t="e">
        <f t="shared" si="5"/>
        <v>#N/A</v>
      </c>
    </row>
    <row r="196" spans="1:12" x14ac:dyDescent="0.3">
      <c r="A196" s="2"/>
      <c r="B196" s="23"/>
      <c r="C196" s="8"/>
      <c r="D196" s="8"/>
      <c r="E196" s="2"/>
      <c r="F196" s="2"/>
      <c r="G196" s="8"/>
      <c r="I196" t="e">
        <f>INDEX('Helper - Drop-downs'!$C$12:$C$24,MATCH(C196,'Helper - Drop-downs'!$A$12:$A$24,0))</f>
        <v>#N/A</v>
      </c>
      <c r="J196" s="44" t="str">
        <f t="shared" si="4"/>
        <v xml:space="preserve"> - </v>
      </c>
      <c r="K196" s="44" t="e">
        <f>INDEX('Helper - Inputs'!$G$15:$G$66,MATCH(J196,'Helper - Inputs'!$D$15:$D$66,0),1)</f>
        <v>#N/A</v>
      </c>
      <c r="L196" s="44" t="e">
        <f t="shared" si="5"/>
        <v>#N/A</v>
      </c>
    </row>
    <row r="197" spans="1:12" x14ac:dyDescent="0.3">
      <c r="A197" s="2"/>
      <c r="B197" s="23"/>
      <c r="C197" s="8"/>
      <c r="D197" s="8"/>
      <c r="E197" s="2"/>
      <c r="F197" s="2"/>
      <c r="G197" s="8"/>
      <c r="I197" t="e">
        <f>INDEX('Helper - Drop-downs'!$C$12:$C$24,MATCH(C197,'Helper - Drop-downs'!$A$12:$A$24,0))</f>
        <v>#N/A</v>
      </c>
      <c r="J197" s="44" t="str">
        <f t="shared" si="4"/>
        <v xml:space="preserve"> - </v>
      </c>
      <c r="K197" s="44" t="e">
        <f>INDEX('Helper - Inputs'!$G$15:$G$66,MATCH(J197,'Helper - Inputs'!$D$15:$D$66,0),1)</f>
        <v>#N/A</v>
      </c>
      <c r="L197" s="44" t="e">
        <f t="shared" si="5"/>
        <v>#N/A</v>
      </c>
    </row>
    <row r="198" spans="1:12" x14ac:dyDescent="0.3">
      <c r="A198" s="2"/>
      <c r="B198" s="23"/>
      <c r="C198" s="8"/>
      <c r="D198" s="8"/>
      <c r="E198" s="2"/>
      <c r="F198" s="2"/>
      <c r="G198" s="8"/>
      <c r="I198" t="e">
        <f>INDEX('Helper - Drop-downs'!$C$12:$C$24,MATCH(C198,'Helper - Drop-downs'!$A$12:$A$24,0))</f>
        <v>#N/A</v>
      </c>
      <c r="J198" s="44" t="str">
        <f t="shared" ref="J198:J261" si="6">E198&amp;" - "&amp;F198</f>
        <v xml:space="preserve"> - </v>
      </c>
      <c r="K198" s="44" t="e">
        <f>INDEX('Helper - Inputs'!$G$15:$G$66,MATCH(J198,'Helper - Inputs'!$D$15:$D$66,0),1)</f>
        <v>#N/A</v>
      </c>
      <c r="L198" s="44" t="e">
        <f t="shared" ref="L198:L261" si="7">E198&amp;" - "&amp;K198</f>
        <v>#N/A</v>
      </c>
    </row>
    <row r="199" spans="1:12" x14ac:dyDescent="0.3">
      <c r="A199" s="2"/>
      <c r="B199" s="23"/>
      <c r="C199" s="8"/>
      <c r="D199" s="8"/>
      <c r="E199" s="2"/>
      <c r="F199" s="2"/>
      <c r="G199" s="8"/>
      <c r="I199" t="e">
        <f>INDEX('Helper - Drop-downs'!$C$12:$C$24,MATCH(C199,'Helper - Drop-downs'!$A$12:$A$24,0))</f>
        <v>#N/A</v>
      </c>
      <c r="J199" s="44" t="str">
        <f t="shared" si="6"/>
        <v xml:space="preserve"> - </v>
      </c>
      <c r="K199" s="44" t="e">
        <f>INDEX('Helper - Inputs'!$G$15:$G$66,MATCH(J199,'Helper - Inputs'!$D$15:$D$66,0),1)</f>
        <v>#N/A</v>
      </c>
      <c r="L199" s="44" t="e">
        <f t="shared" si="7"/>
        <v>#N/A</v>
      </c>
    </row>
    <row r="200" spans="1:12" x14ac:dyDescent="0.3">
      <c r="A200" s="2"/>
      <c r="B200" s="23"/>
      <c r="C200" s="8"/>
      <c r="D200" s="8"/>
      <c r="E200" s="2"/>
      <c r="F200" s="2"/>
      <c r="G200" s="8"/>
      <c r="I200" t="e">
        <f>INDEX('Helper - Drop-downs'!$C$12:$C$24,MATCH(C200,'Helper - Drop-downs'!$A$12:$A$24,0))</f>
        <v>#N/A</v>
      </c>
      <c r="J200" s="44" t="str">
        <f t="shared" si="6"/>
        <v xml:space="preserve"> - </v>
      </c>
      <c r="K200" s="44" t="e">
        <f>INDEX('Helper - Inputs'!$G$15:$G$66,MATCH(J200,'Helper - Inputs'!$D$15:$D$66,0),1)</f>
        <v>#N/A</v>
      </c>
      <c r="L200" s="44" t="e">
        <f t="shared" si="7"/>
        <v>#N/A</v>
      </c>
    </row>
    <row r="201" spans="1:12" x14ac:dyDescent="0.3">
      <c r="A201" s="2"/>
      <c r="B201" s="23"/>
      <c r="C201" s="8"/>
      <c r="D201" s="8"/>
      <c r="E201" s="2"/>
      <c r="F201" s="2"/>
      <c r="G201" s="8"/>
      <c r="I201" t="e">
        <f>INDEX('Helper - Drop-downs'!$C$12:$C$24,MATCH(C201,'Helper - Drop-downs'!$A$12:$A$24,0))</f>
        <v>#N/A</v>
      </c>
      <c r="J201" s="44" t="str">
        <f t="shared" si="6"/>
        <v xml:space="preserve"> - </v>
      </c>
      <c r="K201" s="44" t="e">
        <f>INDEX('Helper - Inputs'!$G$15:$G$66,MATCH(J201,'Helper - Inputs'!$D$15:$D$66,0),1)</f>
        <v>#N/A</v>
      </c>
      <c r="L201" s="44" t="e">
        <f t="shared" si="7"/>
        <v>#N/A</v>
      </c>
    </row>
    <row r="202" spans="1:12" x14ac:dyDescent="0.3">
      <c r="A202" s="2"/>
      <c r="B202" s="23"/>
      <c r="C202" s="8"/>
      <c r="D202" s="8"/>
      <c r="E202" s="2"/>
      <c r="F202" s="2"/>
      <c r="G202" s="8"/>
      <c r="I202" t="e">
        <f>INDEX('Helper - Drop-downs'!$C$12:$C$24,MATCH(C202,'Helper - Drop-downs'!$A$12:$A$24,0))</f>
        <v>#N/A</v>
      </c>
      <c r="J202" s="44" t="str">
        <f t="shared" si="6"/>
        <v xml:space="preserve"> - </v>
      </c>
      <c r="K202" s="44" t="e">
        <f>INDEX('Helper - Inputs'!$G$15:$G$66,MATCH(J202,'Helper - Inputs'!$D$15:$D$66,0),1)</f>
        <v>#N/A</v>
      </c>
      <c r="L202" s="44" t="e">
        <f t="shared" si="7"/>
        <v>#N/A</v>
      </c>
    </row>
    <row r="203" spans="1:12" x14ac:dyDescent="0.3">
      <c r="A203" s="2"/>
      <c r="B203" s="23"/>
      <c r="C203" s="8"/>
      <c r="D203" s="8"/>
      <c r="E203" s="2"/>
      <c r="F203" s="2"/>
      <c r="G203" s="8"/>
      <c r="I203" t="e">
        <f>INDEX('Helper - Drop-downs'!$C$12:$C$24,MATCH(C203,'Helper - Drop-downs'!$A$12:$A$24,0))</f>
        <v>#N/A</v>
      </c>
      <c r="J203" s="44" t="str">
        <f t="shared" si="6"/>
        <v xml:space="preserve"> - </v>
      </c>
      <c r="K203" s="44" t="e">
        <f>INDEX('Helper - Inputs'!$G$15:$G$66,MATCH(J203,'Helper - Inputs'!$D$15:$D$66,0),1)</f>
        <v>#N/A</v>
      </c>
      <c r="L203" s="44" t="e">
        <f t="shared" si="7"/>
        <v>#N/A</v>
      </c>
    </row>
    <row r="204" spans="1:12" x14ac:dyDescent="0.3">
      <c r="A204" s="2"/>
      <c r="B204" s="23"/>
      <c r="C204" s="8"/>
      <c r="D204" s="8"/>
      <c r="E204" s="2"/>
      <c r="F204" s="2"/>
      <c r="G204" s="8"/>
      <c r="I204" t="e">
        <f>INDEX('Helper - Drop-downs'!$C$12:$C$24,MATCH(C204,'Helper - Drop-downs'!$A$12:$A$24,0))</f>
        <v>#N/A</v>
      </c>
      <c r="J204" s="44" t="str">
        <f t="shared" si="6"/>
        <v xml:space="preserve"> - </v>
      </c>
      <c r="K204" s="44" t="e">
        <f>INDEX('Helper - Inputs'!$G$15:$G$66,MATCH(J204,'Helper - Inputs'!$D$15:$D$66,0),1)</f>
        <v>#N/A</v>
      </c>
      <c r="L204" s="44" t="e">
        <f t="shared" si="7"/>
        <v>#N/A</v>
      </c>
    </row>
    <row r="205" spans="1:12" x14ac:dyDescent="0.3">
      <c r="A205" s="2"/>
      <c r="B205" s="23"/>
      <c r="C205" s="8"/>
      <c r="D205" s="8"/>
      <c r="E205" s="2"/>
      <c r="F205" s="2"/>
      <c r="G205" s="8"/>
      <c r="I205" t="e">
        <f>INDEX('Helper - Drop-downs'!$C$12:$C$24,MATCH(C205,'Helper - Drop-downs'!$A$12:$A$24,0))</f>
        <v>#N/A</v>
      </c>
      <c r="J205" s="44" t="str">
        <f t="shared" si="6"/>
        <v xml:space="preserve"> - </v>
      </c>
      <c r="K205" s="44" t="e">
        <f>INDEX('Helper - Inputs'!$G$15:$G$66,MATCH(J205,'Helper - Inputs'!$D$15:$D$66,0),1)</f>
        <v>#N/A</v>
      </c>
      <c r="L205" s="44" t="e">
        <f t="shared" si="7"/>
        <v>#N/A</v>
      </c>
    </row>
    <row r="206" spans="1:12" x14ac:dyDescent="0.3">
      <c r="A206" s="2"/>
      <c r="B206" s="23"/>
      <c r="C206" s="8"/>
      <c r="D206" s="8"/>
      <c r="E206" s="2"/>
      <c r="F206" s="2"/>
      <c r="G206" s="8"/>
      <c r="I206" t="e">
        <f>INDEX('Helper - Drop-downs'!$C$12:$C$24,MATCH(C206,'Helper - Drop-downs'!$A$12:$A$24,0))</f>
        <v>#N/A</v>
      </c>
      <c r="J206" s="44" t="str">
        <f t="shared" si="6"/>
        <v xml:space="preserve"> - </v>
      </c>
      <c r="K206" s="44" t="e">
        <f>INDEX('Helper - Inputs'!$G$15:$G$66,MATCH(J206,'Helper - Inputs'!$D$15:$D$66,0),1)</f>
        <v>#N/A</v>
      </c>
      <c r="L206" s="44" t="e">
        <f t="shared" si="7"/>
        <v>#N/A</v>
      </c>
    </row>
    <row r="207" spans="1:12" x14ac:dyDescent="0.3">
      <c r="A207" s="2"/>
      <c r="B207" s="23"/>
      <c r="C207" s="8"/>
      <c r="D207" s="8"/>
      <c r="E207" s="2"/>
      <c r="F207" s="2"/>
      <c r="G207" s="8"/>
      <c r="I207" t="e">
        <f>INDEX('Helper - Drop-downs'!$C$12:$C$24,MATCH(C207,'Helper - Drop-downs'!$A$12:$A$24,0))</f>
        <v>#N/A</v>
      </c>
      <c r="J207" s="44" t="str">
        <f t="shared" si="6"/>
        <v xml:space="preserve"> - </v>
      </c>
      <c r="K207" s="44" t="e">
        <f>INDEX('Helper - Inputs'!$G$15:$G$66,MATCH(J207,'Helper - Inputs'!$D$15:$D$66,0),1)</f>
        <v>#N/A</v>
      </c>
      <c r="L207" s="44" t="e">
        <f t="shared" si="7"/>
        <v>#N/A</v>
      </c>
    </row>
    <row r="208" spans="1:12" x14ac:dyDescent="0.3">
      <c r="A208" s="2"/>
      <c r="B208" s="23"/>
      <c r="C208" s="8"/>
      <c r="D208" s="8"/>
      <c r="E208" s="2"/>
      <c r="F208" s="2"/>
      <c r="G208" s="8"/>
      <c r="I208" t="e">
        <f>INDEX('Helper - Drop-downs'!$C$12:$C$24,MATCH(C208,'Helper - Drop-downs'!$A$12:$A$24,0))</f>
        <v>#N/A</v>
      </c>
      <c r="J208" s="44" t="str">
        <f t="shared" si="6"/>
        <v xml:space="preserve"> - </v>
      </c>
      <c r="K208" s="44" t="e">
        <f>INDEX('Helper - Inputs'!$G$15:$G$66,MATCH(J208,'Helper - Inputs'!$D$15:$D$66,0),1)</f>
        <v>#N/A</v>
      </c>
      <c r="L208" s="44" t="e">
        <f t="shared" si="7"/>
        <v>#N/A</v>
      </c>
    </row>
    <row r="209" spans="1:12" x14ac:dyDescent="0.3">
      <c r="A209" s="2"/>
      <c r="B209" s="23"/>
      <c r="C209" s="8"/>
      <c r="D209" s="8"/>
      <c r="E209" s="2"/>
      <c r="F209" s="2"/>
      <c r="G209" s="8"/>
      <c r="I209" t="e">
        <f>INDEX('Helper - Drop-downs'!$C$12:$C$24,MATCH(C209,'Helper - Drop-downs'!$A$12:$A$24,0))</f>
        <v>#N/A</v>
      </c>
      <c r="J209" s="44" t="str">
        <f t="shared" si="6"/>
        <v xml:space="preserve"> - </v>
      </c>
      <c r="K209" s="44" t="e">
        <f>INDEX('Helper - Inputs'!$G$15:$G$66,MATCH(J209,'Helper - Inputs'!$D$15:$D$66,0),1)</f>
        <v>#N/A</v>
      </c>
      <c r="L209" s="44" t="e">
        <f t="shared" si="7"/>
        <v>#N/A</v>
      </c>
    </row>
    <row r="210" spans="1:12" x14ac:dyDescent="0.3">
      <c r="A210" s="2"/>
      <c r="B210" s="23"/>
      <c r="C210" s="8"/>
      <c r="D210" s="8"/>
      <c r="E210" s="2"/>
      <c r="F210" s="2"/>
      <c r="G210" s="8"/>
      <c r="I210" t="e">
        <f>INDEX('Helper - Drop-downs'!$C$12:$C$24,MATCH(C210,'Helper - Drop-downs'!$A$12:$A$24,0))</f>
        <v>#N/A</v>
      </c>
      <c r="J210" s="44" t="str">
        <f t="shared" si="6"/>
        <v xml:space="preserve"> - </v>
      </c>
      <c r="K210" s="44" t="e">
        <f>INDEX('Helper - Inputs'!$G$15:$G$66,MATCH(J210,'Helper - Inputs'!$D$15:$D$66,0),1)</f>
        <v>#N/A</v>
      </c>
      <c r="L210" s="44" t="e">
        <f t="shared" si="7"/>
        <v>#N/A</v>
      </c>
    </row>
    <row r="211" spans="1:12" x14ac:dyDescent="0.3">
      <c r="A211" s="2"/>
      <c r="B211" s="23"/>
      <c r="C211" s="8"/>
      <c r="D211" s="8"/>
      <c r="E211" s="2"/>
      <c r="F211" s="2"/>
      <c r="G211" s="8"/>
      <c r="I211" t="e">
        <f>INDEX('Helper - Drop-downs'!$C$12:$C$24,MATCH(C211,'Helper - Drop-downs'!$A$12:$A$24,0))</f>
        <v>#N/A</v>
      </c>
      <c r="J211" s="44" t="str">
        <f t="shared" si="6"/>
        <v xml:space="preserve"> - </v>
      </c>
      <c r="K211" s="44" t="e">
        <f>INDEX('Helper - Inputs'!$G$15:$G$66,MATCH(J211,'Helper - Inputs'!$D$15:$D$66,0),1)</f>
        <v>#N/A</v>
      </c>
      <c r="L211" s="44" t="e">
        <f t="shared" si="7"/>
        <v>#N/A</v>
      </c>
    </row>
    <row r="212" spans="1:12" x14ac:dyDescent="0.3">
      <c r="A212" s="2"/>
      <c r="B212" s="23"/>
      <c r="C212" s="8"/>
      <c r="D212" s="8"/>
      <c r="E212" s="2"/>
      <c r="F212" s="2"/>
      <c r="G212" s="8"/>
      <c r="I212" t="e">
        <f>INDEX('Helper - Drop-downs'!$C$12:$C$24,MATCH(C212,'Helper - Drop-downs'!$A$12:$A$24,0))</f>
        <v>#N/A</v>
      </c>
      <c r="J212" s="44" t="str">
        <f t="shared" si="6"/>
        <v xml:space="preserve"> - </v>
      </c>
      <c r="K212" s="44" t="e">
        <f>INDEX('Helper - Inputs'!$G$15:$G$66,MATCH(J212,'Helper - Inputs'!$D$15:$D$66,0),1)</f>
        <v>#N/A</v>
      </c>
      <c r="L212" s="44" t="e">
        <f t="shared" si="7"/>
        <v>#N/A</v>
      </c>
    </row>
    <row r="213" spans="1:12" x14ac:dyDescent="0.3">
      <c r="A213" s="2"/>
      <c r="B213" s="23"/>
      <c r="C213" s="8"/>
      <c r="D213" s="8"/>
      <c r="E213" s="2"/>
      <c r="F213" s="2"/>
      <c r="G213" s="8"/>
      <c r="I213" t="e">
        <f>INDEX('Helper - Drop-downs'!$C$12:$C$24,MATCH(C213,'Helper - Drop-downs'!$A$12:$A$24,0))</f>
        <v>#N/A</v>
      </c>
      <c r="J213" s="44" t="str">
        <f t="shared" si="6"/>
        <v xml:space="preserve"> - </v>
      </c>
      <c r="K213" s="44" t="e">
        <f>INDEX('Helper - Inputs'!$G$15:$G$66,MATCH(J213,'Helper - Inputs'!$D$15:$D$66,0),1)</f>
        <v>#N/A</v>
      </c>
      <c r="L213" s="44" t="e">
        <f t="shared" si="7"/>
        <v>#N/A</v>
      </c>
    </row>
    <row r="214" spans="1:12" x14ac:dyDescent="0.3">
      <c r="A214" s="2"/>
      <c r="B214" s="23"/>
      <c r="C214" s="8"/>
      <c r="D214" s="8"/>
      <c r="E214" s="2"/>
      <c r="F214" s="2"/>
      <c r="G214" s="8"/>
      <c r="I214" t="e">
        <f>INDEX('Helper - Drop-downs'!$C$12:$C$24,MATCH(C214,'Helper - Drop-downs'!$A$12:$A$24,0))</f>
        <v>#N/A</v>
      </c>
      <c r="J214" s="44" t="str">
        <f t="shared" si="6"/>
        <v xml:space="preserve"> - </v>
      </c>
      <c r="K214" s="44" t="e">
        <f>INDEX('Helper - Inputs'!$G$15:$G$66,MATCH(J214,'Helper - Inputs'!$D$15:$D$66,0),1)</f>
        <v>#N/A</v>
      </c>
      <c r="L214" s="44" t="e">
        <f t="shared" si="7"/>
        <v>#N/A</v>
      </c>
    </row>
    <row r="215" spans="1:12" x14ac:dyDescent="0.3">
      <c r="A215" s="2"/>
      <c r="B215" s="23"/>
      <c r="C215" s="8"/>
      <c r="D215" s="8"/>
      <c r="E215" s="2"/>
      <c r="F215" s="2"/>
      <c r="G215" s="8"/>
      <c r="I215" t="e">
        <f>INDEX('Helper - Drop-downs'!$C$12:$C$24,MATCH(C215,'Helper - Drop-downs'!$A$12:$A$24,0))</f>
        <v>#N/A</v>
      </c>
      <c r="J215" s="44" t="str">
        <f t="shared" si="6"/>
        <v xml:space="preserve"> - </v>
      </c>
      <c r="K215" s="44" t="e">
        <f>INDEX('Helper - Inputs'!$G$15:$G$66,MATCH(J215,'Helper - Inputs'!$D$15:$D$66,0),1)</f>
        <v>#N/A</v>
      </c>
      <c r="L215" s="44" t="e">
        <f t="shared" si="7"/>
        <v>#N/A</v>
      </c>
    </row>
    <row r="216" spans="1:12" x14ac:dyDescent="0.3">
      <c r="A216" s="2"/>
      <c r="B216" s="23"/>
      <c r="C216" s="8"/>
      <c r="D216" s="8"/>
      <c r="E216" s="2"/>
      <c r="F216" s="2"/>
      <c r="G216" s="8"/>
      <c r="I216" t="e">
        <f>INDEX('Helper - Drop-downs'!$C$12:$C$24,MATCH(C216,'Helper - Drop-downs'!$A$12:$A$24,0))</f>
        <v>#N/A</v>
      </c>
      <c r="J216" s="44" t="str">
        <f t="shared" si="6"/>
        <v xml:space="preserve"> - </v>
      </c>
      <c r="K216" s="44" t="e">
        <f>INDEX('Helper - Inputs'!$G$15:$G$66,MATCH(J216,'Helper - Inputs'!$D$15:$D$66,0),1)</f>
        <v>#N/A</v>
      </c>
      <c r="L216" s="44" t="e">
        <f t="shared" si="7"/>
        <v>#N/A</v>
      </c>
    </row>
    <row r="217" spans="1:12" x14ac:dyDescent="0.3">
      <c r="A217" s="2"/>
      <c r="B217" s="23"/>
      <c r="C217" s="8"/>
      <c r="D217" s="8"/>
      <c r="E217" s="2"/>
      <c r="F217" s="2"/>
      <c r="G217" s="8"/>
      <c r="I217" t="e">
        <f>INDEX('Helper - Drop-downs'!$C$12:$C$24,MATCH(C217,'Helper - Drop-downs'!$A$12:$A$24,0))</f>
        <v>#N/A</v>
      </c>
      <c r="J217" s="44" t="str">
        <f t="shared" si="6"/>
        <v xml:space="preserve"> - </v>
      </c>
      <c r="K217" s="44" t="e">
        <f>INDEX('Helper - Inputs'!$G$15:$G$66,MATCH(J217,'Helper - Inputs'!$D$15:$D$66,0),1)</f>
        <v>#N/A</v>
      </c>
      <c r="L217" s="44" t="e">
        <f t="shared" si="7"/>
        <v>#N/A</v>
      </c>
    </row>
    <row r="218" spans="1:12" x14ac:dyDescent="0.3">
      <c r="A218" s="2"/>
      <c r="B218" s="23"/>
      <c r="C218" s="8"/>
      <c r="D218" s="8"/>
      <c r="E218" s="2"/>
      <c r="F218" s="2"/>
      <c r="G218" s="8"/>
      <c r="I218" t="e">
        <f>INDEX('Helper - Drop-downs'!$C$12:$C$24,MATCH(C218,'Helper - Drop-downs'!$A$12:$A$24,0))</f>
        <v>#N/A</v>
      </c>
      <c r="J218" s="44" t="str">
        <f t="shared" si="6"/>
        <v xml:space="preserve"> - </v>
      </c>
      <c r="K218" s="44" t="e">
        <f>INDEX('Helper - Inputs'!$G$15:$G$66,MATCH(J218,'Helper - Inputs'!$D$15:$D$66,0),1)</f>
        <v>#N/A</v>
      </c>
      <c r="L218" s="44" t="e">
        <f t="shared" si="7"/>
        <v>#N/A</v>
      </c>
    </row>
    <row r="219" spans="1:12" x14ac:dyDescent="0.3">
      <c r="A219" s="2"/>
      <c r="B219" s="23"/>
      <c r="C219" s="8"/>
      <c r="D219" s="8"/>
      <c r="E219" s="2"/>
      <c r="F219" s="2"/>
      <c r="G219" s="8"/>
      <c r="I219" t="e">
        <f>INDEX('Helper - Drop-downs'!$C$12:$C$24,MATCH(C219,'Helper - Drop-downs'!$A$12:$A$24,0))</f>
        <v>#N/A</v>
      </c>
      <c r="J219" s="44" t="str">
        <f t="shared" si="6"/>
        <v xml:space="preserve"> - </v>
      </c>
      <c r="K219" s="44" t="e">
        <f>INDEX('Helper - Inputs'!$G$15:$G$66,MATCH(J219,'Helper - Inputs'!$D$15:$D$66,0),1)</f>
        <v>#N/A</v>
      </c>
      <c r="L219" s="44" t="e">
        <f t="shared" si="7"/>
        <v>#N/A</v>
      </c>
    </row>
    <row r="220" spans="1:12" x14ac:dyDescent="0.3">
      <c r="A220" s="2"/>
      <c r="B220" s="23"/>
      <c r="C220" s="8"/>
      <c r="D220" s="8"/>
      <c r="E220" s="2"/>
      <c r="F220" s="2"/>
      <c r="G220" s="8"/>
      <c r="I220" t="e">
        <f>INDEX('Helper - Drop-downs'!$C$12:$C$24,MATCH(C220,'Helper - Drop-downs'!$A$12:$A$24,0))</f>
        <v>#N/A</v>
      </c>
      <c r="J220" s="44" t="str">
        <f t="shared" si="6"/>
        <v xml:space="preserve"> - </v>
      </c>
      <c r="K220" s="44" t="e">
        <f>INDEX('Helper - Inputs'!$G$15:$G$66,MATCH(J220,'Helper - Inputs'!$D$15:$D$66,0),1)</f>
        <v>#N/A</v>
      </c>
      <c r="L220" s="44" t="e">
        <f t="shared" si="7"/>
        <v>#N/A</v>
      </c>
    </row>
    <row r="221" spans="1:12" x14ac:dyDescent="0.3">
      <c r="A221" s="2"/>
      <c r="B221" s="23"/>
      <c r="C221" s="8"/>
      <c r="D221" s="8"/>
      <c r="E221" s="2"/>
      <c r="F221" s="2"/>
      <c r="G221" s="8"/>
      <c r="I221" t="e">
        <f>INDEX('Helper - Drop-downs'!$C$12:$C$24,MATCH(C221,'Helper - Drop-downs'!$A$12:$A$24,0))</f>
        <v>#N/A</v>
      </c>
      <c r="J221" s="44" t="str">
        <f t="shared" si="6"/>
        <v xml:space="preserve"> - </v>
      </c>
      <c r="K221" s="44" t="e">
        <f>INDEX('Helper - Inputs'!$G$15:$G$66,MATCH(J221,'Helper - Inputs'!$D$15:$D$66,0),1)</f>
        <v>#N/A</v>
      </c>
      <c r="L221" s="44" t="e">
        <f t="shared" si="7"/>
        <v>#N/A</v>
      </c>
    </row>
    <row r="222" spans="1:12" x14ac:dyDescent="0.3">
      <c r="A222" s="2"/>
      <c r="B222" s="23"/>
      <c r="C222" s="8"/>
      <c r="D222" s="8"/>
      <c r="E222" s="2"/>
      <c r="F222" s="2"/>
      <c r="G222" s="8"/>
      <c r="I222" t="e">
        <f>INDEX('Helper - Drop-downs'!$C$12:$C$24,MATCH(C222,'Helper - Drop-downs'!$A$12:$A$24,0))</f>
        <v>#N/A</v>
      </c>
      <c r="J222" s="44" t="str">
        <f t="shared" si="6"/>
        <v xml:space="preserve"> - </v>
      </c>
      <c r="K222" s="44" t="e">
        <f>INDEX('Helper - Inputs'!$G$15:$G$66,MATCH(J222,'Helper - Inputs'!$D$15:$D$66,0),1)</f>
        <v>#N/A</v>
      </c>
      <c r="L222" s="44" t="e">
        <f t="shared" si="7"/>
        <v>#N/A</v>
      </c>
    </row>
    <row r="223" spans="1:12" x14ac:dyDescent="0.3">
      <c r="A223" s="2"/>
      <c r="B223" s="23"/>
      <c r="C223" s="8"/>
      <c r="D223" s="8"/>
      <c r="E223" s="2"/>
      <c r="F223" s="2"/>
      <c r="G223" s="8"/>
      <c r="I223" t="e">
        <f>INDEX('Helper - Drop-downs'!$C$12:$C$24,MATCH(C223,'Helper - Drop-downs'!$A$12:$A$24,0))</f>
        <v>#N/A</v>
      </c>
      <c r="J223" s="44" t="str">
        <f t="shared" si="6"/>
        <v xml:space="preserve"> - </v>
      </c>
      <c r="K223" s="44" t="e">
        <f>INDEX('Helper - Inputs'!$G$15:$G$66,MATCH(J223,'Helper - Inputs'!$D$15:$D$66,0),1)</f>
        <v>#N/A</v>
      </c>
      <c r="L223" s="44" t="e">
        <f t="shared" si="7"/>
        <v>#N/A</v>
      </c>
    </row>
    <row r="224" spans="1:12" x14ac:dyDescent="0.3">
      <c r="A224" s="2"/>
      <c r="B224" s="23"/>
      <c r="C224" s="8"/>
      <c r="D224" s="8"/>
      <c r="E224" s="2"/>
      <c r="F224" s="2"/>
      <c r="G224" s="8"/>
      <c r="I224" t="e">
        <f>INDEX('Helper - Drop-downs'!$C$12:$C$24,MATCH(C224,'Helper - Drop-downs'!$A$12:$A$24,0))</f>
        <v>#N/A</v>
      </c>
      <c r="J224" s="44" t="str">
        <f t="shared" si="6"/>
        <v xml:space="preserve"> - </v>
      </c>
      <c r="K224" s="44" t="e">
        <f>INDEX('Helper - Inputs'!$G$15:$G$66,MATCH(J224,'Helper - Inputs'!$D$15:$D$66,0),1)</f>
        <v>#N/A</v>
      </c>
      <c r="L224" s="44" t="e">
        <f t="shared" si="7"/>
        <v>#N/A</v>
      </c>
    </row>
    <row r="225" spans="1:12" x14ac:dyDescent="0.3">
      <c r="A225" s="2"/>
      <c r="B225" s="23"/>
      <c r="C225" s="8"/>
      <c r="D225" s="8"/>
      <c r="E225" s="2"/>
      <c r="F225" s="2"/>
      <c r="G225" s="8"/>
      <c r="I225" t="e">
        <f>INDEX('Helper - Drop-downs'!$C$12:$C$24,MATCH(C225,'Helper - Drop-downs'!$A$12:$A$24,0))</f>
        <v>#N/A</v>
      </c>
      <c r="J225" s="44" t="str">
        <f t="shared" si="6"/>
        <v xml:space="preserve"> - </v>
      </c>
      <c r="K225" s="44" t="e">
        <f>INDEX('Helper - Inputs'!$G$15:$G$66,MATCH(J225,'Helper - Inputs'!$D$15:$D$66,0),1)</f>
        <v>#N/A</v>
      </c>
      <c r="L225" s="44" t="e">
        <f t="shared" si="7"/>
        <v>#N/A</v>
      </c>
    </row>
    <row r="226" spans="1:12" x14ac:dyDescent="0.3">
      <c r="A226" s="2"/>
      <c r="B226" s="23"/>
      <c r="C226" s="8"/>
      <c r="D226" s="8"/>
      <c r="E226" s="2"/>
      <c r="F226" s="2"/>
      <c r="G226" s="8"/>
      <c r="I226" t="e">
        <f>INDEX('Helper - Drop-downs'!$C$12:$C$24,MATCH(C226,'Helper - Drop-downs'!$A$12:$A$24,0))</f>
        <v>#N/A</v>
      </c>
      <c r="J226" s="44" t="str">
        <f t="shared" si="6"/>
        <v xml:space="preserve"> - </v>
      </c>
      <c r="K226" s="44" t="e">
        <f>INDEX('Helper - Inputs'!$G$15:$G$66,MATCH(J226,'Helper - Inputs'!$D$15:$D$66,0),1)</f>
        <v>#N/A</v>
      </c>
      <c r="L226" s="44" t="e">
        <f t="shared" si="7"/>
        <v>#N/A</v>
      </c>
    </row>
    <row r="227" spans="1:12" x14ac:dyDescent="0.3">
      <c r="A227" s="2"/>
      <c r="B227" s="23"/>
      <c r="C227" s="8"/>
      <c r="D227" s="8"/>
      <c r="E227" s="2"/>
      <c r="F227" s="2"/>
      <c r="G227" s="8"/>
      <c r="I227" t="e">
        <f>INDEX('Helper - Drop-downs'!$C$12:$C$24,MATCH(C227,'Helper - Drop-downs'!$A$12:$A$24,0))</f>
        <v>#N/A</v>
      </c>
      <c r="J227" s="44" t="str">
        <f t="shared" si="6"/>
        <v xml:space="preserve"> - </v>
      </c>
      <c r="K227" s="44" t="e">
        <f>INDEX('Helper - Inputs'!$G$15:$G$66,MATCH(J227,'Helper - Inputs'!$D$15:$D$66,0),1)</f>
        <v>#N/A</v>
      </c>
      <c r="L227" s="44" t="e">
        <f t="shared" si="7"/>
        <v>#N/A</v>
      </c>
    </row>
    <row r="228" spans="1:12" x14ac:dyDescent="0.3">
      <c r="A228" s="2"/>
      <c r="B228" s="23"/>
      <c r="C228" s="8"/>
      <c r="D228" s="8"/>
      <c r="E228" s="2"/>
      <c r="F228" s="2"/>
      <c r="G228" s="8"/>
      <c r="I228" t="e">
        <f>INDEX('Helper - Drop-downs'!$C$12:$C$24,MATCH(C228,'Helper - Drop-downs'!$A$12:$A$24,0))</f>
        <v>#N/A</v>
      </c>
      <c r="J228" s="44" t="str">
        <f t="shared" si="6"/>
        <v xml:space="preserve"> - </v>
      </c>
      <c r="K228" s="44" t="e">
        <f>INDEX('Helper - Inputs'!$G$15:$G$66,MATCH(J228,'Helper - Inputs'!$D$15:$D$66,0),1)</f>
        <v>#N/A</v>
      </c>
      <c r="L228" s="44" t="e">
        <f t="shared" si="7"/>
        <v>#N/A</v>
      </c>
    </row>
    <row r="229" spans="1:12" x14ac:dyDescent="0.3">
      <c r="A229" s="2"/>
      <c r="B229" s="23"/>
      <c r="C229" s="8"/>
      <c r="D229" s="8"/>
      <c r="E229" s="2"/>
      <c r="F229" s="2"/>
      <c r="G229" s="8"/>
      <c r="I229" t="e">
        <f>INDEX('Helper - Drop-downs'!$C$12:$C$24,MATCH(C229,'Helper - Drop-downs'!$A$12:$A$24,0))</f>
        <v>#N/A</v>
      </c>
      <c r="J229" s="44" t="str">
        <f t="shared" si="6"/>
        <v xml:space="preserve"> - </v>
      </c>
      <c r="K229" s="44" t="e">
        <f>INDEX('Helper - Inputs'!$G$15:$G$66,MATCH(J229,'Helper - Inputs'!$D$15:$D$66,0),1)</f>
        <v>#N/A</v>
      </c>
      <c r="L229" s="44" t="e">
        <f t="shared" si="7"/>
        <v>#N/A</v>
      </c>
    </row>
    <row r="230" spans="1:12" x14ac:dyDescent="0.3">
      <c r="A230" s="2"/>
      <c r="B230" s="23"/>
      <c r="C230" s="8"/>
      <c r="D230" s="8"/>
      <c r="E230" s="2"/>
      <c r="F230" s="2"/>
      <c r="G230" s="8"/>
      <c r="I230" t="e">
        <f>INDEX('Helper - Drop-downs'!$C$12:$C$24,MATCH(C230,'Helper - Drop-downs'!$A$12:$A$24,0))</f>
        <v>#N/A</v>
      </c>
      <c r="J230" s="44" t="str">
        <f t="shared" si="6"/>
        <v xml:space="preserve"> - </v>
      </c>
      <c r="K230" s="44" t="e">
        <f>INDEX('Helper - Inputs'!$G$15:$G$66,MATCH(J230,'Helper - Inputs'!$D$15:$D$66,0),1)</f>
        <v>#N/A</v>
      </c>
      <c r="L230" s="44" t="e">
        <f t="shared" si="7"/>
        <v>#N/A</v>
      </c>
    </row>
    <row r="231" spans="1:12" x14ac:dyDescent="0.3">
      <c r="A231" s="2"/>
      <c r="B231" s="23"/>
      <c r="C231" s="8"/>
      <c r="D231" s="8"/>
      <c r="E231" s="2"/>
      <c r="F231" s="2"/>
      <c r="G231" s="8"/>
      <c r="I231" t="e">
        <f>INDEX('Helper - Drop-downs'!$C$12:$C$24,MATCH(C231,'Helper - Drop-downs'!$A$12:$A$24,0))</f>
        <v>#N/A</v>
      </c>
      <c r="J231" s="44" t="str">
        <f t="shared" si="6"/>
        <v xml:space="preserve"> - </v>
      </c>
      <c r="K231" s="44" t="e">
        <f>INDEX('Helper - Inputs'!$G$15:$G$66,MATCH(J231,'Helper - Inputs'!$D$15:$D$66,0),1)</f>
        <v>#N/A</v>
      </c>
      <c r="L231" s="44" t="e">
        <f t="shared" si="7"/>
        <v>#N/A</v>
      </c>
    </row>
    <row r="232" spans="1:12" x14ac:dyDescent="0.3">
      <c r="A232" s="2"/>
      <c r="B232" s="23"/>
      <c r="C232" s="8"/>
      <c r="D232" s="8"/>
      <c r="E232" s="2"/>
      <c r="F232" s="2"/>
      <c r="G232" s="8"/>
      <c r="I232" t="e">
        <f>INDEX('Helper - Drop-downs'!$C$12:$C$24,MATCH(C232,'Helper - Drop-downs'!$A$12:$A$24,0))</f>
        <v>#N/A</v>
      </c>
      <c r="J232" s="44" t="str">
        <f t="shared" si="6"/>
        <v xml:space="preserve"> - </v>
      </c>
      <c r="K232" s="44" t="e">
        <f>INDEX('Helper - Inputs'!$G$15:$G$66,MATCH(J232,'Helper - Inputs'!$D$15:$D$66,0),1)</f>
        <v>#N/A</v>
      </c>
      <c r="L232" s="44" t="e">
        <f t="shared" si="7"/>
        <v>#N/A</v>
      </c>
    </row>
    <row r="233" spans="1:12" x14ac:dyDescent="0.3">
      <c r="A233" s="2"/>
      <c r="B233" s="23"/>
      <c r="C233" s="8"/>
      <c r="D233" s="8"/>
      <c r="E233" s="2"/>
      <c r="F233" s="2"/>
      <c r="G233" s="8"/>
      <c r="I233" t="e">
        <f>INDEX('Helper - Drop-downs'!$C$12:$C$24,MATCH(C233,'Helper - Drop-downs'!$A$12:$A$24,0))</f>
        <v>#N/A</v>
      </c>
      <c r="J233" s="44" t="str">
        <f t="shared" si="6"/>
        <v xml:space="preserve"> - </v>
      </c>
      <c r="K233" s="44" t="e">
        <f>INDEX('Helper - Inputs'!$G$15:$G$66,MATCH(J233,'Helper - Inputs'!$D$15:$D$66,0),1)</f>
        <v>#N/A</v>
      </c>
      <c r="L233" s="44" t="e">
        <f t="shared" si="7"/>
        <v>#N/A</v>
      </c>
    </row>
    <row r="234" spans="1:12" x14ac:dyDescent="0.3">
      <c r="A234" s="2"/>
      <c r="B234" s="23"/>
      <c r="C234" s="8"/>
      <c r="D234" s="8"/>
      <c r="E234" s="2"/>
      <c r="F234" s="2"/>
      <c r="G234" s="8"/>
      <c r="I234" t="e">
        <f>INDEX('Helper - Drop-downs'!$C$12:$C$24,MATCH(C234,'Helper - Drop-downs'!$A$12:$A$24,0))</f>
        <v>#N/A</v>
      </c>
      <c r="J234" s="44" t="str">
        <f t="shared" si="6"/>
        <v xml:space="preserve"> - </v>
      </c>
      <c r="K234" s="44" t="e">
        <f>INDEX('Helper - Inputs'!$G$15:$G$66,MATCH(J234,'Helper - Inputs'!$D$15:$D$66,0),1)</f>
        <v>#N/A</v>
      </c>
      <c r="L234" s="44" t="e">
        <f t="shared" si="7"/>
        <v>#N/A</v>
      </c>
    </row>
    <row r="235" spans="1:12" x14ac:dyDescent="0.3">
      <c r="A235" s="2"/>
      <c r="B235" s="23"/>
      <c r="C235" s="8"/>
      <c r="D235" s="8"/>
      <c r="E235" s="2"/>
      <c r="F235" s="2"/>
      <c r="G235" s="8"/>
      <c r="I235" t="e">
        <f>INDEX('Helper - Drop-downs'!$C$12:$C$24,MATCH(C235,'Helper - Drop-downs'!$A$12:$A$24,0))</f>
        <v>#N/A</v>
      </c>
      <c r="J235" s="44" t="str">
        <f t="shared" si="6"/>
        <v xml:space="preserve"> - </v>
      </c>
      <c r="K235" s="44" t="e">
        <f>INDEX('Helper - Inputs'!$G$15:$G$66,MATCH(J235,'Helper - Inputs'!$D$15:$D$66,0),1)</f>
        <v>#N/A</v>
      </c>
      <c r="L235" s="44" t="e">
        <f t="shared" si="7"/>
        <v>#N/A</v>
      </c>
    </row>
    <row r="236" spans="1:12" x14ac:dyDescent="0.3">
      <c r="A236" s="2"/>
      <c r="B236" s="23"/>
      <c r="C236" s="8"/>
      <c r="D236" s="8"/>
      <c r="E236" s="2"/>
      <c r="F236" s="2"/>
      <c r="G236" s="8"/>
      <c r="I236" t="e">
        <f>INDEX('Helper - Drop-downs'!$C$12:$C$24,MATCH(C236,'Helper - Drop-downs'!$A$12:$A$24,0))</f>
        <v>#N/A</v>
      </c>
      <c r="J236" s="44" t="str">
        <f t="shared" si="6"/>
        <v xml:space="preserve"> - </v>
      </c>
      <c r="K236" s="44" t="e">
        <f>INDEX('Helper - Inputs'!$G$15:$G$66,MATCH(J236,'Helper - Inputs'!$D$15:$D$66,0),1)</f>
        <v>#N/A</v>
      </c>
      <c r="L236" s="44" t="e">
        <f t="shared" si="7"/>
        <v>#N/A</v>
      </c>
    </row>
    <row r="237" spans="1:12" x14ac:dyDescent="0.3">
      <c r="A237" s="2"/>
      <c r="B237" s="23"/>
      <c r="C237" s="8"/>
      <c r="D237" s="8"/>
      <c r="E237" s="2"/>
      <c r="F237" s="2"/>
      <c r="G237" s="8"/>
      <c r="I237" t="e">
        <f>INDEX('Helper - Drop-downs'!$C$12:$C$24,MATCH(C237,'Helper - Drop-downs'!$A$12:$A$24,0))</f>
        <v>#N/A</v>
      </c>
      <c r="J237" s="44" t="str">
        <f t="shared" si="6"/>
        <v xml:space="preserve"> - </v>
      </c>
      <c r="K237" s="44" t="e">
        <f>INDEX('Helper - Inputs'!$G$15:$G$66,MATCH(J237,'Helper - Inputs'!$D$15:$D$66,0),1)</f>
        <v>#N/A</v>
      </c>
      <c r="L237" s="44" t="e">
        <f t="shared" si="7"/>
        <v>#N/A</v>
      </c>
    </row>
    <row r="238" spans="1:12" x14ac:dyDescent="0.3">
      <c r="A238" s="2"/>
      <c r="B238" s="23"/>
      <c r="C238" s="8"/>
      <c r="D238" s="8"/>
      <c r="E238" s="2"/>
      <c r="F238" s="2"/>
      <c r="G238" s="8"/>
      <c r="I238" t="e">
        <f>INDEX('Helper - Drop-downs'!$C$12:$C$24,MATCH(C238,'Helper - Drop-downs'!$A$12:$A$24,0))</f>
        <v>#N/A</v>
      </c>
      <c r="J238" s="44" t="str">
        <f t="shared" si="6"/>
        <v xml:space="preserve"> - </v>
      </c>
      <c r="K238" s="44" t="e">
        <f>INDEX('Helper - Inputs'!$G$15:$G$66,MATCH(J238,'Helper - Inputs'!$D$15:$D$66,0),1)</f>
        <v>#N/A</v>
      </c>
      <c r="L238" s="44" t="e">
        <f t="shared" si="7"/>
        <v>#N/A</v>
      </c>
    </row>
    <row r="239" spans="1:12" x14ac:dyDescent="0.3">
      <c r="A239" s="2"/>
      <c r="B239" s="23"/>
      <c r="C239" s="8"/>
      <c r="D239" s="8"/>
      <c r="E239" s="2"/>
      <c r="F239" s="2"/>
      <c r="G239" s="8"/>
      <c r="I239" t="e">
        <f>INDEX('Helper - Drop-downs'!$C$12:$C$24,MATCH(C239,'Helper - Drop-downs'!$A$12:$A$24,0))</f>
        <v>#N/A</v>
      </c>
      <c r="J239" s="44" t="str">
        <f t="shared" si="6"/>
        <v xml:space="preserve"> - </v>
      </c>
      <c r="K239" s="44" t="e">
        <f>INDEX('Helper - Inputs'!$G$15:$G$66,MATCH(J239,'Helper - Inputs'!$D$15:$D$66,0),1)</f>
        <v>#N/A</v>
      </c>
      <c r="L239" s="44" t="e">
        <f t="shared" si="7"/>
        <v>#N/A</v>
      </c>
    </row>
    <row r="240" spans="1:12" x14ac:dyDescent="0.3">
      <c r="A240" s="2"/>
      <c r="B240" s="23"/>
      <c r="C240" s="8"/>
      <c r="D240" s="8"/>
      <c r="E240" s="2"/>
      <c r="F240" s="2"/>
      <c r="G240" s="8"/>
      <c r="I240" t="e">
        <f>INDEX('Helper - Drop-downs'!$C$12:$C$24,MATCH(C240,'Helper - Drop-downs'!$A$12:$A$24,0))</f>
        <v>#N/A</v>
      </c>
      <c r="J240" s="44" t="str">
        <f t="shared" si="6"/>
        <v xml:space="preserve"> - </v>
      </c>
      <c r="K240" s="44" t="e">
        <f>INDEX('Helper - Inputs'!$G$15:$G$66,MATCH(J240,'Helper - Inputs'!$D$15:$D$66,0),1)</f>
        <v>#N/A</v>
      </c>
      <c r="L240" s="44" t="e">
        <f t="shared" si="7"/>
        <v>#N/A</v>
      </c>
    </row>
    <row r="241" spans="1:12" x14ac:dyDescent="0.3">
      <c r="A241" s="2"/>
      <c r="B241" s="23"/>
      <c r="C241" s="8"/>
      <c r="D241" s="8"/>
      <c r="E241" s="2"/>
      <c r="F241" s="2"/>
      <c r="G241" s="8"/>
      <c r="I241" t="e">
        <f>INDEX('Helper - Drop-downs'!$C$12:$C$24,MATCH(C241,'Helper - Drop-downs'!$A$12:$A$24,0))</f>
        <v>#N/A</v>
      </c>
      <c r="J241" s="44" t="str">
        <f t="shared" si="6"/>
        <v xml:space="preserve"> - </v>
      </c>
      <c r="K241" s="44" t="e">
        <f>INDEX('Helper - Inputs'!$G$15:$G$66,MATCH(J241,'Helper - Inputs'!$D$15:$D$66,0),1)</f>
        <v>#N/A</v>
      </c>
      <c r="L241" s="44" t="e">
        <f t="shared" si="7"/>
        <v>#N/A</v>
      </c>
    </row>
    <row r="242" spans="1:12" x14ac:dyDescent="0.3">
      <c r="A242" s="2"/>
      <c r="B242" s="23"/>
      <c r="C242" s="8"/>
      <c r="D242" s="8"/>
      <c r="E242" s="2"/>
      <c r="F242" s="2"/>
      <c r="G242" s="8"/>
      <c r="I242" t="e">
        <f>INDEX('Helper - Drop-downs'!$C$12:$C$24,MATCH(C242,'Helper - Drop-downs'!$A$12:$A$24,0))</f>
        <v>#N/A</v>
      </c>
      <c r="J242" s="44" t="str">
        <f t="shared" si="6"/>
        <v xml:space="preserve"> - </v>
      </c>
      <c r="K242" s="44" t="e">
        <f>INDEX('Helper - Inputs'!$G$15:$G$66,MATCH(J242,'Helper - Inputs'!$D$15:$D$66,0),1)</f>
        <v>#N/A</v>
      </c>
      <c r="L242" s="44" t="e">
        <f t="shared" si="7"/>
        <v>#N/A</v>
      </c>
    </row>
    <row r="243" spans="1:12" x14ac:dyDescent="0.3">
      <c r="A243" s="2"/>
      <c r="B243" s="23"/>
      <c r="C243" s="8"/>
      <c r="D243" s="8"/>
      <c r="E243" s="2"/>
      <c r="F243" s="2"/>
      <c r="G243" s="8"/>
      <c r="I243" t="e">
        <f>INDEX('Helper - Drop-downs'!$C$12:$C$24,MATCH(C243,'Helper - Drop-downs'!$A$12:$A$24,0))</f>
        <v>#N/A</v>
      </c>
      <c r="J243" s="44" t="str">
        <f t="shared" si="6"/>
        <v xml:space="preserve"> - </v>
      </c>
      <c r="K243" s="44" t="e">
        <f>INDEX('Helper - Inputs'!$G$15:$G$66,MATCH(J243,'Helper - Inputs'!$D$15:$D$66,0),1)</f>
        <v>#N/A</v>
      </c>
      <c r="L243" s="44" t="e">
        <f t="shared" si="7"/>
        <v>#N/A</v>
      </c>
    </row>
    <row r="244" spans="1:12" x14ac:dyDescent="0.3">
      <c r="A244" s="2"/>
      <c r="B244" s="23"/>
      <c r="C244" s="8"/>
      <c r="D244" s="8"/>
      <c r="E244" s="2"/>
      <c r="F244" s="2"/>
      <c r="G244" s="8"/>
      <c r="I244" t="e">
        <f>INDEX('Helper - Drop-downs'!$C$12:$C$24,MATCH(C244,'Helper - Drop-downs'!$A$12:$A$24,0))</f>
        <v>#N/A</v>
      </c>
      <c r="J244" s="44" t="str">
        <f t="shared" si="6"/>
        <v xml:space="preserve"> - </v>
      </c>
      <c r="K244" s="44" t="e">
        <f>INDEX('Helper - Inputs'!$G$15:$G$66,MATCH(J244,'Helper - Inputs'!$D$15:$D$66,0),1)</f>
        <v>#N/A</v>
      </c>
      <c r="L244" s="44" t="e">
        <f t="shared" si="7"/>
        <v>#N/A</v>
      </c>
    </row>
    <row r="245" spans="1:12" x14ac:dyDescent="0.3">
      <c r="A245" s="2"/>
      <c r="B245" s="23"/>
      <c r="C245" s="8"/>
      <c r="D245" s="8"/>
      <c r="E245" s="2"/>
      <c r="F245" s="2"/>
      <c r="G245" s="8"/>
      <c r="I245" t="e">
        <f>INDEX('Helper - Drop-downs'!$C$12:$C$24,MATCH(C245,'Helper - Drop-downs'!$A$12:$A$24,0))</f>
        <v>#N/A</v>
      </c>
      <c r="J245" s="44" t="str">
        <f t="shared" si="6"/>
        <v xml:space="preserve"> - </v>
      </c>
      <c r="K245" s="44" t="e">
        <f>INDEX('Helper - Inputs'!$G$15:$G$66,MATCH(J245,'Helper - Inputs'!$D$15:$D$66,0),1)</f>
        <v>#N/A</v>
      </c>
      <c r="L245" s="44" t="e">
        <f t="shared" si="7"/>
        <v>#N/A</v>
      </c>
    </row>
    <row r="246" spans="1:12" x14ac:dyDescent="0.3">
      <c r="A246" s="2"/>
      <c r="B246" s="23"/>
      <c r="C246" s="8"/>
      <c r="D246" s="8"/>
      <c r="E246" s="2"/>
      <c r="F246" s="2"/>
      <c r="G246" s="8"/>
      <c r="I246" t="e">
        <f>INDEX('Helper - Drop-downs'!$C$12:$C$24,MATCH(C246,'Helper - Drop-downs'!$A$12:$A$24,0))</f>
        <v>#N/A</v>
      </c>
      <c r="J246" s="44" t="str">
        <f t="shared" si="6"/>
        <v xml:space="preserve"> - </v>
      </c>
      <c r="K246" s="44" t="e">
        <f>INDEX('Helper - Inputs'!$G$15:$G$66,MATCH(J246,'Helper - Inputs'!$D$15:$D$66,0),1)</f>
        <v>#N/A</v>
      </c>
      <c r="L246" s="44" t="e">
        <f t="shared" si="7"/>
        <v>#N/A</v>
      </c>
    </row>
    <row r="247" spans="1:12" x14ac:dyDescent="0.3">
      <c r="A247" s="2"/>
      <c r="B247" s="23"/>
      <c r="C247" s="8"/>
      <c r="D247" s="8"/>
      <c r="E247" s="2"/>
      <c r="F247" s="2"/>
      <c r="G247" s="8"/>
      <c r="I247" t="e">
        <f>INDEX('Helper - Drop-downs'!$C$12:$C$24,MATCH(C247,'Helper - Drop-downs'!$A$12:$A$24,0))</f>
        <v>#N/A</v>
      </c>
      <c r="J247" s="44" t="str">
        <f t="shared" si="6"/>
        <v xml:space="preserve"> - </v>
      </c>
      <c r="K247" s="44" t="e">
        <f>INDEX('Helper - Inputs'!$G$15:$G$66,MATCH(J247,'Helper - Inputs'!$D$15:$D$66,0),1)</f>
        <v>#N/A</v>
      </c>
      <c r="L247" s="44" t="e">
        <f t="shared" si="7"/>
        <v>#N/A</v>
      </c>
    </row>
    <row r="248" spans="1:12" x14ac:dyDescent="0.3">
      <c r="A248" s="2"/>
      <c r="B248" s="23"/>
      <c r="C248" s="8"/>
      <c r="D248" s="8"/>
      <c r="E248" s="2"/>
      <c r="F248" s="2"/>
      <c r="G248" s="8"/>
      <c r="I248" t="e">
        <f>INDEX('Helper - Drop-downs'!$C$12:$C$24,MATCH(C248,'Helper - Drop-downs'!$A$12:$A$24,0))</f>
        <v>#N/A</v>
      </c>
      <c r="J248" s="44" t="str">
        <f t="shared" si="6"/>
        <v xml:space="preserve"> - </v>
      </c>
      <c r="K248" s="44" t="e">
        <f>INDEX('Helper - Inputs'!$G$15:$G$66,MATCH(J248,'Helper - Inputs'!$D$15:$D$66,0),1)</f>
        <v>#N/A</v>
      </c>
      <c r="L248" s="44" t="e">
        <f t="shared" si="7"/>
        <v>#N/A</v>
      </c>
    </row>
    <row r="249" spans="1:12" x14ac:dyDescent="0.3">
      <c r="A249" s="2"/>
      <c r="B249" s="23"/>
      <c r="C249" s="8"/>
      <c r="D249" s="8"/>
      <c r="E249" s="2"/>
      <c r="F249" s="2"/>
      <c r="G249" s="8"/>
      <c r="I249" t="e">
        <f>INDEX('Helper - Drop-downs'!$C$12:$C$24,MATCH(C249,'Helper - Drop-downs'!$A$12:$A$24,0))</f>
        <v>#N/A</v>
      </c>
      <c r="J249" s="44" t="str">
        <f t="shared" si="6"/>
        <v xml:space="preserve"> - </v>
      </c>
      <c r="K249" s="44" t="e">
        <f>INDEX('Helper - Inputs'!$G$15:$G$66,MATCH(J249,'Helper - Inputs'!$D$15:$D$66,0),1)</f>
        <v>#N/A</v>
      </c>
      <c r="L249" s="44" t="e">
        <f t="shared" si="7"/>
        <v>#N/A</v>
      </c>
    </row>
    <row r="250" spans="1:12" x14ac:dyDescent="0.3">
      <c r="A250" s="2"/>
      <c r="B250" s="23"/>
      <c r="C250" s="8"/>
      <c r="D250" s="8"/>
      <c r="E250" s="2"/>
      <c r="F250" s="2"/>
      <c r="G250" s="8"/>
      <c r="I250" t="e">
        <f>INDEX('Helper - Drop-downs'!$C$12:$C$24,MATCH(C250,'Helper - Drop-downs'!$A$12:$A$24,0))</f>
        <v>#N/A</v>
      </c>
      <c r="J250" s="44" t="str">
        <f t="shared" si="6"/>
        <v xml:space="preserve"> - </v>
      </c>
      <c r="K250" s="44" t="e">
        <f>INDEX('Helper - Inputs'!$G$15:$G$66,MATCH(J250,'Helper - Inputs'!$D$15:$D$66,0),1)</f>
        <v>#N/A</v>
      </c>
      <c r="L250" s="44" t="e">
        <f t="shared" si="7"/>
        <v>#N/A</v>
      </c>
    </row>
    <row r="251" spans="1:12" x14ac:dyDescent="0.3">
      <c r="A251" s="2"/>
      <c r="B251" s="23"/>
      <c r="C251" s="8"/>
      <c r="D251" s="8"/>
      <c r="E251" s="2"/>
      <c r="F251" s="2"/>
      <c r="G251" s="8"/>
      <c r="I251" t="e">
        <f>INDEX('Helper - Drop-downs'!$C$12:$C$24,MATCH(C251,'Helper - Drop-downs'!$A$12:$A$24,0))</f>
        <v>#N/A</v>
      </c>
      <c r="J251" s="44" t="str">
        <f t="shared" si="6"/>
        <v xml:space="preserve"> - </v>
      </c>
      <c r="K251" s="44" t="e">
        <f>INDEX('Helper - Inputs'!$G$15:$G$66,MATCH(J251,'Helper - Inputs'!$D$15:$D$66,0),1)</f>
        <v>#N/A</v>
      </c>
      <c r="L251" s="44" t="e">
        <f t="shared" si="7"/>
        <v>#N/A</v>
      </c>
    </row>
    <row r="252" spans="1:12" x14ac:dyDescent="0.3">
      <c r="A252" s="2"/>
      <c r="B252" s="23"/>
      <c r="C252" s="8"/>
      <c r="D252" s="8"/>
      <c r="E252" s="2"/>
      <c r="F252" s="2"/>
      <c r="G252" s="8"/>
      <c r="I252" t="e">
        <f>INDEX('Helper - Drop-downs'!$C$12:$C$24,MATCH(C252,'Helper - Drop-downs'!$A$12:$A$24,0))</f>
        <v>#N/A</v>
      </c>
      <c r="J252" s="44" t="str">
        <f t="shared" si="6"/>
        <v xml:space="preserve"> - </v>
      </c>
      <c r="K252" s="44" t="e">
        <f>INDEX('Helper - Inputs'!$G$15:$G$66,MATCH(J252,'Helper - Inputs'!$D$15:$D$66,0),1)</f>
        <v>#N/A</v>
      </c>
      <c r="L252" s="44" t="e">
        <f t="shared" si="7"/>
        <v>#N/A</v>
      </c>
    </row>
    <row r="253" spans="1:12" x14ac:dyDescent="0.3">
      <c r="A253" s="2"/>
      <c r="B253" s="23"/>
      <c r="C253" s="8"/>
      <c r="D253" s="8"/>
      <c r="E253" s="2"/>
      <c r="F253" s="2"/>
      <c r="G253" s="8"/>
      <c r="I253" t="e">
        <f>INDEX('Helper - Drop-downs'!$C$12:$C$24,MATCH(C253,'Helper - Drop-downs'!$A$12:$A$24,0))</f>
        <v>#N/A</v>
      </c>
      <c r="J253" s="44" t="str">
        <f t="shared" si="6"/>
        <v xml:space="preserve"> - </v>
      </c>
      <c r="K253" s="44" t="e">
        <f>INDEX('Helper - Inputs'!$G$15:$G$66,MATCH(J253,'Helper - Inputs'!$D$15:$D$66,0),1)</f>
        <v>#N/A</v>
      </c>
      <c r="L253" s="44" t="e">
        <f t="shared" si="7"/>
        <v>#N/A</v>
      </c>
    </row>
    <row r="254" spans="1:12" x14ac:dyDescent="0.3">
      <c r="A254" s="2"/>
      <c r="B254" s="23"/>
      <c r="C254" s="8"/>
      <c r="D254" s="8"/>
      <c r="E254" s="2"/>
      <c r="F254" s="2"/>
      <c r="G254" s="8"/>
      <c r="I254" t="e">
        <f>INDEX('Helper - Drop-downs'!$C$12:$C$24,MATCH(C254,'Helper - Drop-downs'!$A$12:$A$24,0))</f>
        <v>#N/A</v>
      </c>
      <c r="J254" s="44" t="str">
        <f t="shared" si="6"/>
        <v xml:space="preserve"> - </v>
      </c>
      <c r="K254" s="44" t="e">
        <f>INDEX('Helper - Inputs'!$G$15:$G$66,MATCH(J254,'Helper - Inputs'!$D$15:$D$66,0),1)</f>
        <v>#N/A</v>
      </c>
      <c r="L254" s="44" t="e">
        <f t="shared" si="7"/>
        <v>#N/A</v>
      </c>
    </row>
    <row r="255" spans="1:12" x14ac:dyDescent="0.3">
      <c r="A255" s="2"/>
      <c r="B255" s="23"/>
      <c r="C255" s="8"/>
      <c r="D255" s="8"/>
      <c r="E255" s="2"/>
      <c r="F255" s="2"/>
      <c r="G255" s="8"/>
      <c r="I255" t="e">
        <f>INDEX('Helper - Drop-downs'!$C$12:$C$24,MATCH(C255,'Helper - Drop-downs'!$A$12:$A$24,0))</f>
        <v>#N/A</v>
      </c>
      <c r="J255" s="44" t="str">
        <f t="shared" si="6"/>
        <v xml:space="preserve"> - </v>
      </c>
      <c r="K255" s="44" t="e">
        <f>INDEX('Helper - Inputs'!$G$15:$G$66,MATCH(J255,'Helper - Inputs'!$D$15:$D$66,0),1)</f>
        <v>#N/A</v>
      </c>
      <c r="L255" s="44" t="e">
        <f t="shared" si="7"/>
        <v>#N/A</v>
      </c>
    </row>
    <row r="256" spans="1:12" x14ac:dyDescent="0.3">
      <c r="A256" s="2"/>
      <c r="B256" s="23"/>
      <c r="C256" s="8"/>
      <c r="D256" s="8"/>
      <c r="E256" s="2"/>
      <c r="F256" s="2"/>
      <c r="G256" s="8"/>
      <c r="I256" t="e">
        <f>INDEX('Helper - Drop-downs'!$C$12:$C$24,MATCH(C256,'Helper - Drop-downs'!$A$12:$A$24,0))</f>
        <v>#N/A</v>
      </c>
      <c r="J256" s="44" t="str">
        <f t="shared" si="6"/>
        <v xml:space="preserve"> - </v>
      </c>
      <c r="K256" s="44" t="e">
        <f>INDEX('Helper - Inputs'!$G$15:$G$66,MATCH(J256,'Helper - Inputs'!$D$15:$D$66,0),1)</f>
        <v>#N/A</v>
      </c>
      <c r="L256" s="44" t="e">
        <f t="shared" si="7"/>
        <v>#N/A</v>
      </c>
    </row>
    <row r="257" spans="1:12" x14ac:dyDescent="0.3">
      <c r="A257" s="2"/>
      <c r="B257" s="23"/>
      <c r="C257" s="8"/>
      <c r="D257" s="8"/>
      <c r="E257" s="2"/>
      <c r="F257" s="2"/>
      <c r="G257" s="8"/>
      <c r="I257" t="e">
        <f>INDEX('Helper - Drop-downs'!$C$12:$C$24,MATCH(C257,'Helper - Drop-downs'!$A$12:$A$24,0))</f>
        <v>#N/A</v>
      </c>
      <c r="J257" s="44" t="str">
        <f t="shared" si="6"/>
        <v xml:space="preserve"> - </v>
      </c>
      <c r="K257" s="44" t="e">
        <f>INDEX('Helper - Inputs'!$G$15:$G$66,MATCH(J257,'Helper - Inputs'!$D$15:$D$66,0),1)</f>
        <v>#N/A</v>
      </c>
      <c r="L257" s="44" t="e">
        <f t="shared" si="7"/>
        <v>#N/A</v>
      </c>
    </row>
    <row r="258" spans="1:12" x14ac:dyDescent="0.3">
      <c r="A258" s="2"/>
      <c r="B258" s="23"/>
      <c r="C258" s="8"/>
      <c r="D258" s="8"/>
      <c r="E258" s="2"/>
      <c r="F258" s="2"/>
      <c r="G258" s="8"/>
      <c r="I258" t="e">
        <f>INDEX('Helper - Drop-downs'!$C$12:$C$24,MATCH(C258,'Helper - Drop-downs'!$A$12:$A$24,0))</f>
        <v>#N/A</v>
      </c>
      <c r="J258" s="44" t="str">
        <f t="shared" si="6"/>
        <v xml:space="preserve"> - </v>
      </c>
      <c r="K258" s="44" t="e">
        <f>INDEX('Helper - Inputs'!$G$15:$G$66,MATCH(J258,'Helper - Inputs'!$D$15:$D$66,0),1)</f>
        <v>#N/A</v>
      </c>
      <c r="L258" s="44" t="e">
        <f t="shared" si="7"/>
        <v>#N/A</v>
      </c>
    </row>
    <row r="259" spans="1:12" x14ac:dyDescent="0.3">
      <c r="A259" s="2"/>
      <c r="B259" s="23"/>
      <c r="C259" s="8"/>
      <c r="D259" s="8"/>
      <c r="E259" s="2"/>
      <c r="F259" s="2"/>
      <c r="G259" s="8"/>
      <c r="I259" t="e">
        <f>INDEX('Helper - Drop-downs'!$C$12:$C$24,MATCH(C259,'Helper - Drop-downs'!$A$12:$A$24,0))</f>
        <v>#N/A</v>
      </c>
      <c r="J259" s="44" t="str">
        <f t="shared" si="6"/>
        <v xml:space="preserve"> - </v>
      </c>
      <c r="K259" s="44" t="e">
        <f>INDEX('Helper - Inputs'!$G$15:$G$66,MATCH(J259,'Helper - Inputs'!$D$15:$D$66,0),1)</f>
        <v>#N/A</v>
      </c>
      <c r="L259" s="44" t="e">
        <f t="shared" si="7"/>
        <v>#N/A</v>
      </c>
    </row>
    <row r="260" spans="1:12" x14ac:dyDescent="0.3">
      <c r="A260" s="2"/>
      <c r="B260" s="23"/>
      <c r="C260" s="8"/>
      <c r="D260" s="8"/>
      <c r="E260" s="2"/>
      <c r="F260" s="2"/>
      <c r="G260" s="8"/>
      <c r="I260" t="e">
        <f>INDEX('Helper - Drop-downs'!$C$12:$C$24,MATCH(C260,'Helper - Drop-downs'!$A$12:$A$24,0))</f>
        <v>#N/A</v>
      </c>
      <c r="J260" s="44" t="str">
        <f t="shared" si="6"/>
        <v xml:space="preserve"> - </v>
      </c>
      <c r="K260" s="44" t="e">
        <f>INDEX('Helper - Inputs'!$G$15:$G$66,MATCH(J260,'Helper - Inputs'!$D$15:$D$66,0),1)</f>
        <v>#N/A</v>
      </c>
      <c r="L260" s="44" t="e">
        <f t="shared" si="7"/>
        <v>#N/A</v>
      </c>
    </row>
    <row r="261" spans="1:12" x14ac:dyDescent="0.3">
      <c r="A261" s="2"/>
      <c r="B261" s="23"/>
      <c r="C261" s="8"/>
      <c r="D261" s="8"/>
      <c r="E261" s="2"/>
      <c r="F261" s="2"/>
      <c r="G261" s="8"/>
      <c r="I261" t="e">
        <f>INDEX('Helper - Drop-downs'!$C$12:$C$24,MATCH(C261,'Helper - Drop-downs'!$A$12:$A$24,0))</f>
        <v>#N/A</v>
      </c>
      <c r="J261" s="44" t="str">
        <f t="shared" si="6"/>
        <v xml:space="preserve"> - </v>
      </c>
      <c r="K261" s="44" t="e">
        <f>INDEX('Helper - Inputs'!$G$15:$G$66,MATCH(J261,'Helper - Inputs'!$D$15:$D$66,0),1)</f>
        <v>#N/A</v>
      </c>
      <c r="L261" s="44" t="e">
        <f t="shared" si="7"/>
        <v>#N/A</v>
      </c>
    </row>
    <row r="262" spans="1:12" x14ac:dyDescent="0.3">
      <c r="A262" s="2"/>
      <c r="B262" s="23"/>
      <c r="C262" s="8"/>
      <c r="D262" s="8"/>
      <c r="E262" s="2"/>
      <c r="F262" s="2"/>
      <c r="G262" s="8"/>
      <c r="I262" t="e">
        <f>INDEX('Helper - Drop-downs'!$C$12:$C$24,MATCH(C262,'Helper - Drop-downs'!$A$12:$A$24,0))</f>
        <v>#N/A</v>
      </c>
      <c r="J262" s="44" t="str">
        <f t="shared" ref="J262:J325" si="8">E262&amp;" - "&amp;F262</f>
        <v xml:space="preserve"> - </v>
      </c>
      <c r="K262" s="44" t="e">
        <f>INDEX('Helper - Inputs'!$G$15:$G$66,MATCH(J262,'Helper - Inputs'!$D$15:$D$66,0),1)</f>
        <v>#N/A</v>
      </c>
      <c r="L262" s="44" t="e">
        <f t="shared" ref="L262:L325" si="9">E262&amp;" - "&amp;K262</f>
        <v>#N/A</v>
      </c>
    </row>
    <row r="263" spans="1:12" x14ac:dyDescent="0.3">
      <c r="A263" s="2"/>
      <c r="B263" s="23"/>
      <c r="C263" s="8"/>
      <c r="D263" s="8"/>
      <c r="E263" s="2"/>
      <c r="F263" s="2"/>
      <c r="G263" s="8"/>
      <c r="I263" t="e">
        <f>INDEX('Helper - Drop-downs'!$C$12:$C$24,MATCH(C263,'Helper - Drop-downs'!$A$12:$A$24,0))</f>
        <v>#N/A</v>
      </c>
      <c r="J263" s="44" t="str">
        <f t="shared" si="8"/>
        <v xml:space="preserve"> - </v>
      </c>
      <c r="K263" s="44" t="e">
        <f>INDEX('Helper - Inputs'!$G$15:$G$66,MATCH(J263,'Helper - Inputs'!$D$15:$D$66,0),1)</f>
        <v>#N/A</v>
      </c>
      <c r="L263" s="44" t="e">
        <f t="shared" si="9"/>
        <v>#N/A</v>
      </c>
    </row>
    <row r="264" spans="1:12" x14ac:dyDescent="0.3">
      <c r="A264" s="2"/>
      <c r="B264" s="23"/>
      <c r="C264" s="8"/>
      <c r="D264" s="8"/>
      <c r="E264" s="2"/>
      <c r="F264" s="2"/>
      <c r="G264" s="8"/>
      <c r="I264" t="e">
        <f>INDEX('Helper - Drop-downs'!$C$12:$C$24,MATCH(C264,'Helper - Drop-downs'!$A$12:$A$24,0))</f>
        <v>#N/A</v>
      </c>
      <c r="J264" s="44" t="str">
        <f t="shared" si="8"/>
        <v xml:space="preserve"> - </v>
      </c>
      <c r="K264" s="44" t="e">
        <f>INDEX('Helper - Inputs'!$G$15:$G$66,MATCH(J264,'Helper - Inputs'!$D$15:$D$66,0),1)</f>
        <v>#N/A</v>
      </c>
      <c r="L264" s="44" t="e">
        <f t="shared" si="9"/>
        <v>#N/A</v>
      </c>
    </row>
    <row r="265" spans="1:12" x14ac:dyDescent="0.3">
      <c r="A265" s="2"/>
      <c r="B265" s="23"/>
      <c r="C265" s="8"/>
      <c r="D265" s="8"/>
      <c r="E265" s="2"/>
      <c r="F265" s="2"/>
      <c r="G265" s="8"/>
      <c r="I265" t="e">
        <f>INDEX('Helper - Drop-downs'!$C$12:$C$24,MATCH(C265,'Helper - Drop-downs'!$A$12:$A$24,0))</f>
        <v>#N/A</v>
      </c>
      <c r="J265" s="44" t="str">
        <f t="shared" si="8"/>
        <v xml:space="preserve"> - </v>
      </c>
      <c r="K265" s="44" t="e">
        <f>INDEX('Helper - Inputs'!$G$15:$G$66,MATCH(J265,'Helper - Inputs'!$D$15:$D$66,0),1)</f>
        <v>#N/A</v>
      </c>
      <c r="L265" s="44" t="e">
        <f t="shared" si="9"/>
        <v>#N/A</v>
      </c>
    </row>
    <row r="266" spans="1:12" x14ac:dyDescent="0.3">
      <c r="A266" s="2"/>
      <c r="B266" s="23"/>
      <c r="C266" s="8"/>
      <c r="D266" s="8"/>
      <c r="E266" s="2"/>
      <c r="F266" s="2"/>
      <c r="G266" s="8"/>
      <c r="I266" t="e">
        <f>INDEX('Helper - Drop-downs'!$C$12:$C$24,MATCH(C266,'Helper - Drop-downs'!$A$12:$A$24,0))</f>
        <v>#N/A</v>
      </c>
      <c r="J266" s="44" t="str">
        <f t="shared" si="8"/>
        <v xml:space="preserve"> - </v>
      </c>
      <c r="K266" s="44" t="e">
        <f>INDEX('Helper - Inputs'!$G$15:$G$66,MATCH(J266,'Helper - Inputs'!$D$15:$D$66,0),1)</f>
        <v>#N/A</v>
      </c>
      <c r="L266" s="44" t="e">
        <f t="shared" si="9"/>
        <v>#N/A</v>
      </c>
    </row>
    <row r="267" spans="1:12" x14ac:dyDescent="0.3">
      <c r="A267" s="2"/>
      <c r="B267" s="23"/>
      <c r="C267" s="8"/>
      <c r="D267" s="8"/>
      <c r="E267" s="2"/>
      <c r="F267" s="2"/>
      <c r="G267" s="8"/>
      <c r="I267" t="e">
        <f>INDEX('Helper - Drop-downs'!$C$12:$C$24,MATCH(C267,'Helper - Drop-downs'!$A$12:$A$24,0))</f>
        <v>#N/A</v>
      </c>
      <c r="J267" s="44" t="str">
        <f t="shared" si="8"/>
        <v xml:space="preserve"> - </v>
      </c>
      <c r="K267" s="44" t="e">
        <f>INDEX('Helper - Inputs'!$G$15:$G$66,MATCH(J267,'Helper - Inputs'!$D$15:$D$66,0),1)</f>
        <v>#N/A</v>
      </c>
      <c r="L267" s="44" t="e">
        <f t="shared" si="9"/>
        <v>#N/A</v>
      </c>
    </row>
    <row r="268" spans="1:12" x14ac:dyDescent="0.3">
      <c r="A268" s="2"/>
      <c r="B268" s="23"/>
      <c r="C268" s="8"/>
      <c r="D268" s="8"/>
      <c r="E268" s="2"/>
      <c r="F268" s="2"/>
      <c r="G268" s="8"/>
      <c r="I268" t="e">
        <f>INDEX('Helper - Drop-downs'!$C$12:$C$24,MATCH(C268,'Helper - Drop-downs'!$A$12:$A$24,0))</f>
        <v>#N/A</v>
      </c>
      <c r="J268" s="44" t="str">
        <f t="shared" si="8"/>
        <v xml:space="preserve"> - </v>
      </c>
      <c r="K268" s="44" t="e">
        <f>INDEX('Helper - Inputs'!$G$15:$G$66,MATCH(J268,'Helper - Inputs'!$D$15:$D$66,0),1)</f>
        <v>#N/A</v>
      </c>
      <c r="L268" s="44" t="e">
        <f t="shared" si="9"/>
        <v>#N/A</v>
      </c>
    </row>
    <row r="269" spans="1:12" x14ac:dyDescent="0.3">
      <c r="A269" s="2"/>
      <c r="B269" s="23"/>
      <c r="C269" s="8"/>
      <c r="D269" s="8"/>
      <c r="E269" s="2"/>
      <c r="F269" s="2"/>
      <c r="G269" s="8"/>
      <c r="I269" t="e">
        <f>INDEX('Helper - Drop-downs'!$C$12:$C$24,MATCH(C269,'Helper - Drop-downs'!$A$12:$A$24,0))</f>
        <v>#N/A</v>
      </c>
      <c r="J269" s="44" t="str">
        <f t="shared" si="8"/>
        <v xml:space="preserve"> - </v>
      </c>
      <c r="K269" s="44" t="e">
        <f>INDEX('Helper - Inputs'!$G$15:$G$66,MATCH(J269,'Helper - Inputs'!$D$15:$D$66,0),1)</f>
        <v>#N/A</v>
      </c>
      <c r="L269" s="44" t="e">
        <f t="shared" si="9"/>
        <v>#N/A</v>
      </c>
    </row>
    <row r="270" spans="1:12" x14ac:dyDescent="0.3">
      <c r="A270" s="2"/>
      <c r="B270" s="23"/>
      <c r="C270" s="8"/>
      <c r="D270" s="8"/>
      <c r="E270" s="2"/>
      <c r="F270" s="2"/>
      <c r="G270" s="8"/>
      <c r="I270" t="e">
        <f>INDEX('Helper - Drop-downs'!$C$12:$C$24,MATCH(C270,'Helper - Drop-downs'!$A$12:$A$24,0))</f>
        <v>#N/A</v>
      </c>
      <c r="J270" s="44" t="str">
        <f t="shared" si="8"/>
        <v xml:space="preserve"> - </v>
      </c>
      <c r="K270" s="44" t="e">
        <f>INDEX('Helper - Inputs'!$G$15:$G$66,MATCH(J270,'Helper - Inputs'!$D$15:$D$66,0),1)</f>
        <v>#N/A</v>
      </c>
      <c r="L270" s="44" t="e">
        <f t="shared" si="9"/>
        <v>#N/A</v>
      </c>
    </row>
    <row r="271" spans="1:12" x14ac:dyDescent="0.3">
      <c r="A271" s="2"/>
      <c r="B271" s="23"/>
      <c r="C271" s="8"/>
      <c r="D271" s="8"/>
      <c r="E271" s="2"/>
      <c r="F271" s="2"/>
      <c r="G271" s="8"/>
      <c r="I271" t="e">
        <f>INDEX('Helper - Drop-downs'!$C$12:$C$24,MATCH(C271,'Helper - Drop-downs'!$A$12:$A$24,0))</f>
        <v>#N/A</v>
      </c>
      <c r="J271" s="44" t="str">
        <f t="shared" si="8"/>
        <v xml:space="preserve"> - </v>
      </c>
      <c r="K271" s="44" t="e">
        <f>INDEX('Helper - Inputs'!$G$15:$G$66,MATCH(J271,'Helper - Inputs'!$D$15:$D$66,0),1)</f>
        <v>#N/A</v>
      </c>
      <c r="L271" s="44" t="e">
        <f t="shared" si="9"/>
        <v>#N/A</v>
      </c>
    </row>
    <row r="272" spans="1:12" x14ac:dyDescent="0.3">
      <c r="A272" s="2"/>
      <c r="B272" s="23"/>
      <c r="C272" s="8"/>
      <c r="D272" s="8"/>
      <c r="E272" s="2"/>
      <c r="F272" s="2"/>
      <c r="G272" s="8"/>
      <c r="I272" t="e">
        <f>INDEX('Helper - Drop-downs'!$C$12:$C$24,MATCH(C272,'Helper - Drop-downs'!$A$12:$A$24,0))</f>
        <v>#N/A</v>
      </c>
      <c r="J272" s="44" t="str">
        <f t="shared" si="8"/>
        <v xml:space="preserve"> - </v>
      </c>
      <c r="K272" s="44" t="e">
        <f>INDEX('Helper - Inputs'!$G$15:$G$66,MATCH(J272,'Helper - Inputs'!$D$15:$D$66,0),1)</f>
        <v>#N/A</v>
      </c>
      <c r="L272" s="44" t="e">
        <f t="shared" si="9"/>
        <v>#N/A</v>
      </c>
    </row>
    <row r="273" spans="1:12" x14ac:dyDescent="0.3">
      <c r="A273" s="2"/>
      <c r="B273" s="23"/>
      <c r="C273" s="8"/>
      <c r="D273" s="8"/>
      <c r="E273" s="2"/>
      <c r="F273" s="2"/>
      <c r="G273" s="8"/>
      <c r="I273" t="e">
        <f>INDEX('Helper - Drop-downs'!$C$12:$C$24,MATCH(C273,'Helper - Drop-downs'!$A$12:$A$24,0))</f>
        <v>#N/A</v>
      </c>
      <c r="J273" s="44" t="str">
        <f t="shared" si="8"/>
        <v xml:space="preserve"> - </v>
      </c>
      <c r="K273" s="44" t="e">
        <f>INDEX('Helper - Inputs'!$G$15:$G$66,MATCH(J273,'Helper - Inputs'!$D$15:$D$66,0),1)</f>
        <v>#N/A</v>
      </c>
      <c r="L273" s="44" t="e">
        <f t="shared" si="9"/>
        <v>#N/A</v>
      </c>
    </row>
    <row r="274" spans="1:12" x14ac:dyDescent="0.3">
      <c r="A274" s="2"/>
      <c r="B274" s="23"/>
      <c r="C274" s="8"/>
      <c r="D274" s="8"/>
      <c r="E274" s="2"/>
      <c r="F274" s="2"/>
      <c r="G274" s="8"/>
      <c r="I274" t="e">
        <f>INDEX('Helper - Drop-downs'!$C$12:$C$24,MATCH(C274,'Helper - Drop-downs'!$A$12:$A$24,0))</f>
        <v>#N/A</v>
      </c>
      <c r="J274" s="44" t="str">
        <f t="shared" si="8"/>
        <v xml:space="preserve"> - </v>
      </c>
      <c r="K274" s="44" t="e">
        <f>INDEX('Helper - Inputs'!$G$15:$G$66,MATCH(J274,'Helper - Inputs'!$D$15:$D$66,0),1)</f>
        <v>#N/A</v>
      </c>
      <c r="L274" s="44" t="e">
        <f t="shared" si="9"/>
        <v>#N/A</v>
      </c>
    </row>
    <row r="275" spans="1:12" x14ac:dyDescent="0.3">
      <c r="A275" s="2"/>
      <c r="B275" s="23"/>
      <c r="C275" s="8"/>
      <c r="D275" s="8"/>
      <c r="E275" s="2"/>
      <c r="F275" s="2"/>
      <c r="G275" s="8"/>
      <c r="I275" t="e">
        <f>INDEX('Helper - Drop-downs'!$C$12:$C$24,MATCH(C275,'Helper - Drop-downs'!$A$12:$A$24,0))</f>
        <v>#N/A</v>
      </c>
      <c r="J275" s="44" t="str">
        <f t="shared" si="8"/>
        <v xml:space="preserve"> - </v>
      </c>
      <c r="K275" s="44" t="e">
        <f>INDEX('Helper - Inputs'!$G$15:$G$66,MATCH(J275,'Helper - Inputs'!$D$15:$D$66,0),1)</f>
        <v>#N/A</v>
      </c>
      <c r="L275" s="44" t="e">
        <f t="shared" si="9"/>
        <v>#N/A</v>
      </c>
    </row>
    <row r="276" spans="1:12" x14ac:dyDescent="0.3">
      <c r="A276" s="2"/>
      <c r="B276" s="23"/>
      <c r="C276" s="8"/>
      <c r="D276" s="8"/>
      <c r="E276" s="2"/>
      <c r="F276" s="2"/>
      <c r="G276" s="8"/>
      <c r="I276" t="e">
        <f>INDEX('Helper - Drop-downs'!$C$12:$C$24,MATCH(C276,'Helper - Drop-downs'!$A$12:$A$24,0))</f>
        <v>#N/A</v>
      </c>
      <c r="J276" s="44" t="str">
        <f t="shared" si="8"/>
        <v xml:space="preserve"> - </v>
      </c>
      <c r="K276" s="44" t="e">
        <f>INDEX('Helper - Inputs'!$G$15:$G$66,MATCH(J276,'Helper - Inputs'!$D$15:$D$66,0),1)</f>
        <v>#N/A</v>
      </c>
      <c r="L276" s="44" t="e">
        <f t="shared" si="9"/>
        <v>#N/A</v>
      </c>
    </row>
    <row r="277" spans="1:12" x14ac:dyDescent="0.3">
      <c r="A277" s="2"/>
      <c r="B277" s="23"/>
      <c r="C277" s="8"/>
      <c r="D277" s="8"/>
      <c r="E277" s="2"/>
      <c r="F277" s="2"/>
      <c r="G277" s="8"/>
      <c r="I277" t="e">
        <f>INDEX('Helper - Drop-downs'!$C$12:$C$24,MATCH(C277,'Helper - Drop-downs'!$A$12:$A$24,0))</f>
        <v>#N/A</v>
      </c>
      <c r="J277" s="44" t="str">
        <f t="shared" si="8"/>
        <v xml:space="preserve"> - </v>
      </c>
      <c r="K277" s="44" t="e">
        <f>INDEX('Helper - Inputs'!$G$15:$G$66,MATCH(J277,'Helper - Inputs'!$D$15:$D$66,0),1)</f>
        <v>#N/A</v>
      </c>
      <c r="L277" s="44" t="e">
        <f t="shared" si="9"/>
        <v>#N/A</v>
      </c>
    </row>
    <row r="278" spans="1:12" x14ac:dyDescent="0.3">
      <c r="A278" s="2"/>
      <c r="B278" s="23"/>
      <c r="C278" s="8"/>
      <c r="D278" s="8"/>
      <c r="E278" s="2"/>
      <c r="F278" s="2"/>
      <c r="G278" s="8"/>
      <c r="I278" t="e">
        <f>INDEX('Helper - Drop-downs'!$C$12:$C$24,MATCH(C278,'Helper - Drop-downs'!$A$12:$A$24,0))</f>
        <v>#N/A</v>
      </c>
      <c r="J278" s="44" t="str">
        <f t="shared" si="8"/>
        <v xml:space="preserve"> - </v>
      </c>
      <c r="K278" s="44" t="e">
        <f>INDEX('Helper - Inputs'!$G$15:$G$66,MATCH(J278,'Helper - Inputs'!$D$15:$D$66,0),1)</f>
        <v>#N/A</v>
      </c>
      <c r="L278" s="44" t="e">
        <f t="shared" si="9"/>
        <v>#N/A</v>
      </c>
    </row>
    <row r="279" spans="1:12" x14ac:dyDescent="0.3">
      <c r="A279" s="2"/>
      <c r="B279" s="23"/>
      <c r="C279" s="8"/>
      <c r="D279" s="8"/>
      <c r="E279" s="2"/>
      <c r="F279" s="2"/>
      <c r="G279" s="8"/>
      <c r="I279" t="e">
        <f>INDEX('Helper - Drop-downs'!$C$12:$C$24,MATCH(C279,'Helper - Drop-downs'!$A$12:$A$24,0))</f>
        <v>#N/A</v>
      </c>
      <c r="J279" s="44" t="str">
        <f t="shared" si="8"/>
        <v xml:space="preserve"> - </v>
      </c>
      <c r="K279" s="44" t="e">
        <f>INDEX('Helper - Inputs'!$G$15:$G$66,MATCH(J279,'Helper - Inputs'!$D$15:$D$66,0),1)</f>
        <v>#N/A</v>
      </c>
      <c r="L279" s="44" t="e">
        <f t="shared" si="9"/>
        <v>#N/A</v>
      </c>
    </row>
    <row r="280" spans="1:12" x14ac:dyDescent="0.3">
      <c r="A280" s="2"/>
      <c r="B280" s="23"/>
      <c r="C280" s="8"/>
      <c r="D280" s="8"/>
      <c r="E280" s="2"/>
      <c r="F280" s="2"/>
      <c r="G280" s="8"/>
      <c r="I280" t="e">
        <f>INDEX('Helper - Drop-downs'!$C$12:$C$24,MATCH(C280,'Helper - Drop-downs'!$A$12:$A$24,0))</f>
        <v>#N/A</v>
      </c>
      <c r="J280" s="44" t="str">
        <f t="shared" si="8"/>
        <v xml:space="preserve"> - </v>
      </c>
      <c r="K280" s="44" t="e">
        <f>INDEX('Helper - Inputs'!$G$15:$G$66,MATCH(J280,'Helper - Inputs'!$D$15:$D$66,0),1)</f>
        <v>#N/A</v>
      </c>
      <c r="L280" s="44" t="e">
        <f t="shared" si="9"/>
        <v>#N/A</v>
      </c>
    </row>
    <row r="281" spans="1:12" x14ac:dyDescent="0.3">
      <c r="A281" s="2"/>
      <c r="B281" s="23"/>
      <c r="C281" s="8"/>
      <c r="D281" s="8"/>
      <c r="E281" s="2"/>
      <c r="F281" s="2"/>
      <c r="G281" s="8"/>
      <c r="I281" t="e">
        <f>INDEX('Helper - Drop-downs'!$C$12:$C$24,MATCH(C281,'Helper - Drop-downs'!$A$12:$A$24,0))</f>
        <v>#N/A</v>
      </c>
      <c r="J281" s="44" t="str">
        <f t="shared" si="8"/>
        <v xml:space="preserve"> - </v>
      </c>
      <c r="K281" s="44" t="e">
        <f>INDEX('Helper - Inputs'!$G$15:$G$66,MATCH(J281,'Helper - Inputs'!$D$15:$D$66,0),1)</f>
        <v>#N/A</v>
      </c>
      <c r="L281" s="44" t="e">
        <f t="shared" si="9"/>
        <v>#N/A</v>
      </c>
    </row>
    <row r="282" spans="1:12" x14ac:dyDescent="0.3">
      <c r="A282" s="2"/>
      <c r="B282" s="23"/>
      <c r="C282" s="8"/>
      <c r="D282" s="8"/>
      <c r="E282" s="2"/>
      <c r="F282" s="2"/>
      <c r="G282" s="8"/>
      <c r="I282" t="e">
        <f>INDEX('Helper - Drop-downs'!$C$12:$C$24,MATCH(C282,'Helper - Drop-downs'!$A$12:$A$24,0))</f>
        <v>#N/A</v>
      </c>
      <c r="J282" s="44" t="str">
        <f t="shared" si="8"/>
        <v xml:space="preserve"> - </v>
      </c>
      <c r="K282" s="44" t="e">
        <f>INDEX('Helper - Inputs'!$G$15:$G$66,MATCH(J282,'Helper - Inputs'!$D$15:$D$66,0),1)</f>
        <v>#N/A</v>
      </c>
      <c r="L282" s="44" t="e">
        <f t="shared" si="9"/>
        <v>#N/A</v>
      </c>
    </row>
    <row r="283" spans="1:12" x14ac:dyDescent="0.3">
      <c r="A283" s="2"/>
      <c r="B283" s="23"/>
      <c r="C283" s="8"/>
      <c r="D283" s="8"/>
      <c r="E283" s="2"/>
      <c r="F283" s="2"/>
      <c r="G283" s="8"/>
      <c r="I283" t="e">
        <f>INDEX('Helper - Drop-downs'!$C$12:$C$24,MATCH(C283,'Helper - Drop-downs'!$A$12:$A$24,0))</f>
        <v>#N/A</v>
      </c>
      <c r="J283" s="44" t="str">
        <f t="shared" si="8"/>
        <v xml:space="preserve"> - </v>
      </c>
      <c r="K283" s="44" t="e">
        <f>INDEX('Helper - Inputs'!$G$15:$G$66,MATCH(J283,'Helper - Inputs'!$D$15:$D$66,0),1)</f>
        <v>#N/A</v>
      </c>
      <c r="L283" s="44" t="e">
        <f t="shared" si="9"/>
        <v>#N/A</v>
      </c>
    </row>
    <row r="284" spans="1:12" x14ac:dyDescent="0.3">
      <c r="A284" s="2"/>
      <c r="B284" s="23"/>
      <c r="C284" s="8"/>
      <c r="D284" s="8"/>
      <c r="E284" s="2"/>
      <c r="F284" s="2"/>
      <c r="G284" s="8"/>
      <c r="I284" t="e">
        <f>INDEX('Helper - Drop-downs'!$C$12:$C$24,MATCH(C284,'Helper - Drop-downs'!$A$12:$A$24,0))</f>
        <v>#N/A</v>
      </c>
      <c r="J284" s="44" t="str">
        <f t="shared" si="8"/>
        <v xml:space="preserve"> - </v>
      </c>
      <c r="K284" s="44" t="e">
        <f>INDEX('Helper - Inputs'!$G$15:$G$66,MATCH(J284,'Helper - Inputs'!$D$15:$D$66,0),1)</f>
        <v>#N/A</v>
      </c>
      <c r="L284" s="44" t="e">
        <f t="shared" si="9"/>
        <v>#N/A</v>
      </c>
    </row>
    <row r="285" spans="1:12" x14ac:dyDescent="0.3">
      <c r="A285" s="2"/>
      <c r="B285" s="23"/>
      <c r="C285" s="8"/>
      <c r="D285" s="8"/>
      <c r="E285" s="2"/>
      <c r="F285" s="2"/>
      <c r="G285" s="8"/>
      <c r="I285" t="e">
        <f>INDEX('Helper - Drop-downs'!$C$12:$C$24,MATCH(C285,'Helper - Drop-downs'!$A$12:$A$24,0))</f>
        <v>#N/A</v>
      </c>
      <c r="J285" s="44" t="str">
        <f t="shared" si="8"/>
        <v xml:space="preserve"> - </v>
      </c>
      <c r="K285" s="44" t="e">
        <f>INDEX('Helper - Inputs'!$G$15:$G$66,MATCH(J285,'Helper - Inputs'!$D$15:$D$66,0),1)</f>
        <v>#N/A</v>
      </c>
      <c r="L285" s="44" t="e">
        <f t="shared" si="9"/>
        <v>#N/A</v>
      </c>
    </row>
    <row r="286" spans="1:12" x14ac:dyDescent="0.3">
      <c r="A286" s="2"/>
      <c r="B286" s="23"/>
      <c r="C286" s="8"/>
      <c r="D286" s="8"/>
      <c r="E286" s="2"/>
      <c r="F286" s="2"/>
      <c r="G286" s="8"/>
      <c r="I286" t="e">
        <f>INDEX('Helper - Drop-downs'!$C$12:$C$24,MATCH(C286,'Helper - Drop-downs'!$A$12:$A$24,0))</f>
        <v>#N/A</v>
      </c>
      <c r="J286" s="44" t="str">
        <f t="shared" si="8"/>
        <v xml:space="preserve"> - </v>
      </c>
      <c r="K286" s="44" t="e">
        <f>INDEX('Helper - Inputs'!$G$15:$G$66,MATCH(J286,'Helper - Inputs'!$D$15:$D$66,0),1)</f>
        <v>#N/A</v>
      </c>
      <c r="L286" s="44" t="e">
        <f t="shared" si="9"/>
        <v>#N/A</v>
      </c>
    </row>
    <row r="287" spans="1:12" x14ac:dyDescent="0.3">
      <c r="A287" s="2"/>
      <c r="B287" s="23"/>
      <c r="C287" s="8"/>
      <c r="D287" s="8"/>
      <c r="E287" s="2"/>
      <c r="F287" s="2"/>
      <c r="G287" s="8"/>
      <c r="I287" t="e">
        <f>INDEX('Helper - Drop-downs'!$C$12:$C$24,MATCH(C287,'Helper - Drop-downs'!$A$12:$A$24,0))</f>
        <v>#N/A</v>
      </c>
      <c r="J287" s="44" t="str">
        <f t="shared" si="8"/>
        <v xml:space="preserve"> - </v>
      </c>
      <c r="K287" s="44" t="e">
        <f>INDEX('Helper - Inputs'!$G$15:$G$66,MATCH(J287,'Helper - Inputs'!$D$15:$D$66,0),1)</f>
        <v>#N/A</v>
      </c>
      <c r="L287" s="44" t="e">
        <f t="shared" si="9"/>
        <v>#N/A</v>
      </c>
    </row>
    <row r="288" spans="1:12" x14ac:dyDescent="0.3">
      <c r="A288" s="2"/>
      <c r="B288" s="23"/>
      <c r="C288" s="8"/>
      <c r="D288" s="8"/>
      <c r="E288" s="2"/>
      <c r="F288" s="2"/>
      <c r="G288" s="8"/>
      <c r="I288" t="e">
        <f>INDEX('Helper - Drop-downs'!$C$12:$C$24,MATCH(C288,'Helper - Drop-downs'!$A$12:$A$24,0))</f>
        <v>#N/A</v>
      </c>
      <c r="J288" s="44" t="str">
        <f t="shared" si="8"/>
        <v xml:space="preserve"> - </v>
      </c>
      <c r="K288" s="44" t="e">
        <f>INDEX('Helper - Inputs'!$G$15:$G$66,MATCH(J288,'Helper - Inputs'!$D$15:$D$66,0),1)</f>
        <v>#N/A</v>
      </c>
      <c r="L288" s="44" t="e">
        <f t="shared" si="9"/>
        <v>#N/A</v>
      </c>
    </row>
    <row r="289" spans="1:12" x14ac:dyDescent="0.3">
      <c r="A289" s="2"/>
      <c r="B289" s="23"/>
      <c r="C289" s="8"/>
      <c r="D289" s="8"/>
      <c r="E289" s="2"/>
      <c r="F289" s="2"/>
      <c r="G289" s="8"/>
      <c r="I289" t="e">
        <f>INDEX('Helper - Drop-downs'!$C$12:$C$24,MATCH(C289,'Helper - Drop-downs'!$A$12:$A$24,0))</f>
        <v>#N/A</v>
      </c>
      <c r="J289" s="44" t="str">
        <f t="shared" si="8"/>
        <v xml:space="preserve"> - </v>
      </c>
      <c r="K289" s="44" t="e">
        <f>INDEX('Helper - Inputs'!$G$15:$G$66,MATCH(J289,'Helper - Inputs'!$D$15:$D$66,0),1)</f>
        <v>#N/A</v>
      </c>
      <c r="L289" s="44" t="e">
        <f t="shared" si="9"/>
        <v>#N/A</v>
      </c>
    </row>
    <row r="290" spans="1:12" x14ac:dyDescent="0.3">
      <c r="A290" s="2"/>
      <c r="B290" s="23"/>
      <c r="C290" s="8"/>
      <c r="D290" s="8"/>
      <c r="E290" s="2"/>
      <c r="F290" s="2"/>
      <c r="G290" s="8"/>
      <c r="I290" t="e">
        <f>INDEX('Helper - Drop-downs'!$C$12:$C$24,MATCH(C290,'Helper - Drop-downs'!$A$12:$A$24,0))</f>
        <v>#N/A</v>
      </c>
      <c r="J290" s="44" t="str">
        <f t="shared" si="8"/>
        <v xml:space="preserve"> - </v>
      </c>
      <c r="K290" s="44" t="e">
        <f>INDEX('Helper - Inputs'!$G$15:$G$66,MATCH(J290,'Helper - Inputs'!$D$15:$D$66,0),1)</f>
        <v>#N/A</v>
      </c>
      <c r="L290" s="44" t="e">
        <f t="shared" si="9"/>
        <v>#N/A</v>
      </c>
    </row>
    <row r="291" spans="1:12" x14ac:dyDescent="0.3">
      <c r="A291" s="2"/>
      <c r="B291" s="23"/>
      <c r="C291" s="8"/>
      <c r="D291" s="8"/>
      <c r="E291" s="2"/>
      <c r="F291" s="2"/>
      <c r="G291" s="8"/>
      <c r="I291" t="e">
        <f>INDEX('Helper - Drop-downs'!$C$12:$C$24,MATCH(C291,'Helper - Drop-downs'!$A$12:$A$24,0))</f>
        <v>#N/A</v>
      </c>
      <c r="J291" s="44" t="str">
        <f t="shared" si="8"/>
        <v xml:space="preserve"> - </v>
      </c>
      <c r="K291" s="44" t="e">
        <f>INDEX('Helper - Inputs'!$G$15:$G$66,MATCH(J291,'Helper - Inputs'!$D$15:$D$66,0),1)</f>
        <v>#N/A</v>
      </c>
      <c r="L291" s="44" t="e">
        <f t="shared" si="9"/>
        <v>#N/A</v>
      </c>
    </row>
    <row r="292" spans="1:12" x14ac:dyDescent="0.3">
      <c r="A292" s="2"/>
      <c r="B292" s="23"/>
      <c r="C292" s="8"/>
      <c r="D292" s="8"/>
      <c r="E292" s="2"/>
      <c r="F292" s="2"/>
      <c r="G292" s="8"/>
      <c r="I292" t="e">
        <f>INDEX('Helper - Drop-downs'!$C$12:$C$24,MATCH(C292,'Helper - Drop-downs'!$A$12:$A$24,0))</f>
        <v>#N/A</v>
      </c>
      <c r="J292" s="44" t="str">
        <f t="shared" si="8"/>
        <v xml:space="preserve"> - </v>
      </c>
      <c r="K292" s="44" t="e">
        <f>INDEX('Helper - Inputs'!$G$15:$G$66,MATCH(J292,'Helper - Inputs'!$D$15:$D$66,0),1)</f>
        <v>#N/A</v>
      </c>
      <c r="L292" s="44" t="e">
        <f t="shared" si="9"/>
        <v>#N/A</v>
      </c>
    </row>
    <row r="293" spans="1:12" x14ac:dyDescent="0.3">
      <c r="A293" s="2"/>
      <c r="B293" s="23"/>
      <c r="C293" s="8"/>
      <c r="D293" s="8"/>
      <c r="E293" s="2"/>
      <c r="F293" s="2"/>
      <c r="G293" s="8"/>
      <c r="I293" t="e">
        <f>INDEX('Helper - Drop-downs'!$C$12:$C$24,MATCH(C293,'Helper - Drop-downs'!$A$12:$A$24,0))</f>
        <v>#N/A</v>
      </c>
      <c r="J293" s="44" t="str">
        <f t="shared" si="8"/>
        <v xml:space="preserve"> - </v>
      </c>
      <c r="K293" s="44" t="e">
        <f>INDEX('Helper - Inputs'!$G$15:$G$66,MATCH(J293,'Helper - Inputs'!$D$15:$D$66,0),1)</f>
        <v>#N/A</v>
      </c>
      <c r="L293" s="44" t="e">
        <f t="shared" si="9"/>
        <v>#N/A</v>
      </c>
    </row>
    <row r="294" spans="1:12" x14ac:dyDescent="0.3">
      <c r="A294" s="2"/>
      <c r="B294" s="23"/>
      <c r="C294" s="8"/>
      <c r="D294" s="8"/>
      <c r="E294" s="2"/>
      <c r="F294" s="2"/>
      <c r="G294" s="8"/>
      <c r="I294" t="e">
        <f>INDEX('Helper - Drop-downs'!$C$12:$C$24,MATCH(C294,'Helper - Drop-downs'!$A$12:$A$24,0))</f>
        <v>#N/A</v>
      </c>
      <c r="J294" s="44" t="str">
        <f t="shared" si="8"/>
        <v xml:space="preserve"> - </v>
      </c>
      <c r="K294" s="44" t="e">
        <f>INDEX('Helper - Inputs'!$G$15:$G$66,MATCH(J294,'Helper - Inputs'!$D$15:$D$66,0),1)</f>
        <v>#N/A</v>
      </c>
      <c r="L294" s="44" t="e">
        <f t="shared" si="9"/>
        <v>#N/A</v>
      </c>
    </row>
    <row r="295" spans="1:12" x14ac:dyDescent="0.3">
      <c r="A295" s="2"/>
      <c r="B295" s="23"/>
      <c r="C295" s="8"/>
      <c r="D295" s="8"/>
      <c r="E295" s="2"/>
      <c r="F295" s="2"/>
      <c r="G295" s="8"/>
      <c r="I295" t="e">
        <f>INDEX('Helper - Drop-downs'!$C$12:$C$24,MATCH(C295,'Helper - Drop-downs'!$A$12:$A$24,0))</f>
        <v>#N/A</v>
      </c>
      <c r="J295" s="44" t="str">
        <f t="shared" si="8"/>
        <v xml:space="preserve"> - </v>
      </c>
      <c r="K295" s="44" t="e">
        <f>INDEX('Helper - Inputs'!$G$15:$G$66,MATCH(J295,'Helper - Inputs'!$D$15:$D$66,0),1)</f>
        <v>#N/A</v>
      </c>
      <c r="L295" s="44" t="e">
        <f t="shared" si="9"/>
        <v>#N/A</v>
      </c>
    </row>
    <row r="296" spans="1:12" x14ac:dyDescent="0.3">
      <c r="A296" s="2"/>
      <c r="B296" s="23"/>
      <c r="C296" s="8"/>
      <c r="D296" s="8"/>
      <c r="E296" s="2"/>
      <c r="F296" s="2"/>
      <c r="G296" s="8"/>
      <c r="I296" t="e">
        <f>INDEX('Helper - Drop-downs'!$C$12:$C$24,MATCH(C296,'Helper - Drop-downs'!$A$12:$A$24,0))</f>
        <v>#N/A</v>
      </c>
      <c r="J296" s="44" t="str">
        <f t="shared" si="8"/>
        <v xml:space="preserve"> - </v>
      </c>
      <c r="K296" s="44" t="e">
        <f>INDEX('Helper - Inputs'!$G$15:$G$66,MATCH(J296,'Helper - Inputs'!$D$15:$D$66,0),1)</f>
        <v>#N/A</v>
      </c>
      <c r="L296" s="44" t="e">
        <f t="shared" si="9"/>
        <v>#N/A</v>
      </c>
    </row>
    <row r="297" spans="1:12" x14ac:dyDescent="0.3">
      <c r="A297" s="2"/>
      <c r="B297" s="23"/>
      <c r="C297" s="8"/>
      <c r="D297" s="8"/>
      <c r="E297" s="2"/>
      <c r="F297" s="2"/>
      <c r="G297" s="8"/>
      <c r="I297" t="e">
        <f>INDEX('Helper - Drop-downs'!$C$12:$C$24,MATCH(C297,'Helper - Drop-downs'!$A$12:$A$24,0))</f>
        <v>#N/A</v>
      </c>
      <c r="J297" s="44" t="str">
        <f t="shared" si="8"/>
        <v xml:space="preserve"> - </v>
      </c>
      <c r="K297" s="44" t="e">
        <f>INDEX('Helper - Inputs'!$G$15:$G$66,MATCH(J297,'Helper - Inputs'!$D$15:$D$66,0),1)</f>
        <v>#N/A</v>
      </c>
      <c r="L297" s="44" t="e">
        <f t="shared" si="9"/>
        <v>#N/A</v>
      </c>
    </row>
    <row r="298" spans="1:12" x14ac:dyDescent="0.3">
      <c r="A298" s="2"/>
      <c r="B298" s="23"/>
      <c r="C298" s="8"/>
      <c r="D298" s="8"/>
      <c r="E298" s="2"/>
      <c r="F298" s="2"/>
      <c r="G298" s="8"/>
      <c r="I298" t="e">
        <f>INDEX('Helper - Drop-downs'!$C$12:$C$24,MATCH(C298,'Helper - Drop-downs'!$A$12:$A$24,0))</f>
        <v>#N/A</v>
      </c>
      <c r="J298" s="44" t="str">
        <f t="shared" si="8"/>
        <v xml:space="preserve"> - </v>
      </c>
      <c r="K298" s="44" t="e">
        <f>INDEX('Helper - Inputs'!$G$15:$G$66,MATCH(J298,'Helper - Inputs'!$D$15:$D$66,0),1)</f>
        <v>#N/A</v>
      </c>
      <c r="L298" s="44" t="e">
        <f t="shared" si="9"/>
        <v>#N/A</v>
      </c>
    </row>
    <row r="299" spans="1:12" x14ac:dyDescent="0.3">
      <c r="A299" s="2"/>
      <c r="B299" s="23"/>
      <c r="C299" s="8"/>
      <c r="D299" s="8"/>
      <c r="E299" s="2"/>
      <c r="F299" s="2"/>
      <c r="G299" s="8"/>
      <c r="I299" t="e">
        <f>INDEX('Helper - Drop-downs'!$C$12:$C$24,MATCH(C299,'Helper - Drop-downs'!$A$12:$A$24,0))</f>
        <v>#N/A</v>
      </c>
      <c r="J299" s="44" t="str">
        <f t="shared" si="8"/>
        <v xml:space="preserve"> - </v>
      </c>
      <c r="K299" s="44" t="e">
        <f>INDEX('Helper - Inputs'!$G$15:$G$66,MATCH(J299,'Helper - Inputs'!$D$15:$D$66,0),1)</f>
        <v>#N/A</v>
      </c>
      <c r="L299" s="44" t="e">
        <f t="shared" si="9"/>
        <v>#N/A</v>
      </c>
    </row>
    <row r="300" spans="1:12" x14ac:dyDescent="0.3">
      <c r="A300" s="2"/>
      <c r="B300" s="23"/>
      <c r="C300" s="8"/>
      <c r="D300" s="8"/>
      <c r="E300" s="2"/>
      <c r="F300" s="2"/>
      <c r="G300" s="8"/>
      <c r="I300" t="e">
        <f>INDEX('Helper - Drop-downs'!$C$12:$C$24,MATCH(C300,'Helper - Drop-downs'!$A$12:$A$24,0))</f>
        <v>#N/A</v>
      </c>
      <c r="J300" s="44" t="str">
        <f t="shared" si="8"/>
        <v xml:space="preserve"> - </v>
      </c>
      <c r="K300" s="44" t="e">
        <f>INDEX('Helper - Inputs'!$G$15:$G$66,MATCH(J300,'Helper - Inputs'!$D$15:$D$66,0),1)</f>
        <v>#N/A</v>
      </c>
      <c r="L300" s="44" t="e">
        <f t="shared" si="9"/>
        <v>#N/A</v>
      </c>
    </row>
    <row r="301" spans="1:12" x14ac:dyDescent="0.3">
      <c r="A301" s="2"/>
      <c r="B301" s="23"/>
      <c r="C301" s="8"/>
      <c r="D301" s="8"/>
      <c r="E301" s="2"/>
      <c r="F301" s="2"/>
      <c r="G301" s="8"/>
      <c r="I301" t="e">
        <f>INDEX('Helper - Drop-downs'!$C$12:$C$24,MATCH(C301,'Helper - Drop-downs'!$A$12:$A$24,0))</f>
        <v>#N/A</v>
      </c>
      <c r="J301" s="44" t="str">
        <f t="shared" si="8"/>
        <v xml:space="preserve"> - </v>
      </c>
      <c r="K301" s="44" t="e">
        <f>INDEX('Helper - Inputs'!$G$15:$G$66,MATCH(J301,'Helper - Inputs'!$D$15:$D$66,0),1)</f>
        <v>#N/A</v>
      </c>
      <c r="L301" s="44" t="e">
        <f t="shared" si="9"/>
        <v>#N/A</v>
      </c>
    </row>
    <row r="302" spans="1:12" x14ac:dyDescent="0.3">
      <c r="A302" s="2"/>
      <c r="B302" s="23"/>
      <c r="C302" s="8"/>
      <c r="D302" s="8"/>
      <c r="E302" s="2"/>
      <c r="F302" s="2"/>
      <c r="G302" s="8"/>
      <c r="I302" t="e">
        <f>INDEX('Helper - Drop-downs'!$C$12:$C$24,MATCH(C302,'Helper - Drop-downs'!$A$12:$A$24,0))</f>
        <v>#N/A</v>
      </c>
      <c r="J302" s="44" t="str">
        <f t="shared" si="8"/>
        <v xml:space="preserve"> - </v>
      </c>
      <c r="K302" s="44" t="e">
        <f>INDEX('Helper - Inputs'!$G$15:$G$66,MATCH(J302,'Helper - Inputs'!$D$15:$D$66,0),1)</f>
        <v>#N/A</v>
      </c>
      <c r="L302" s="44" t="e">
        <f t="shared" si="9"/>
        <v>#N/A</v>
      </c>
    </row>
    <row r="303" spans="1:12" x14ac:dyDescent="0.3">
      <c r="A303" s="2"/>
      <c r="B303" s="23"/>
      <c r="C303" s="8"/>
      <c r="D303" s="8"/>
      <c r="E303" s="2"/>
      <c r="F303" s="2"/>
      <c r="G303" s="8"/>
      <c r="I303" t="e">
        <f>INDEX('Helper - Drop-downs'!$C$12:$C$24,MATCH(C303,'Helper - Drop-downs'!$A$12:$A$24,0))</f>
        <v>#N/A</v>
      </c>
      <c r="J303" s="44" t="str">
        <f t="shared" si="8"/>
        <v xml:space="preserve"> - </v>
      </c>
      <c r="K303" s="44" t="e">
        <f>INDEX('Helper - Inputs'!$G$15:$G$66,MATCH(J303,'Helper - Inputs'!$D$15:$D$66,0),1)</f>
        <v>#N/A</v>
      </c>
      <c r="L303" s="44" t="e">
        <f t="shared" si="9"/>
        <v>#N/A</v>
      </c>
    </row>
    <row r="304" spans="1:12" x14ac:dyDescent="0.3">
      <c r="A304" s="2"/>
      <c r="B304" s="23"/>
      <c r="C304" s="8"/>
      <c r="D304" s="8"/>
      <c r="E304" s="2"/>
      <c r="F304" s="2"/>
      <c r="G304" s="8"/>
      <c r="I304" t="e">
        <f>INDEX('Helper - Drop-downs'!$C$12:$C$24,MATCH(C304,'Helper - Drop-downs'!$A$12:$A$24,0))</f>
        <v>#N/A</v>
      </c>
      <c r="J304" s="44" t="str">
        <f t="shared" si="8"/>
        <v xml:space="preserve"> - </v>
      </c>
      <c r="K304" s="44" t="e">
        <f>INDEX('Helper - Inputs'!$G$15:$G$66,MATCH(J304,'Helper - Inputs'!$D$15:$D$66,0),1)</f>
        <v>#N/A</v>
      </c>
      <c r="L304" s="44" t="e">
        <f t="shared" si="9"/>
        <v>#N/A</v>
      </c>
    </row>
    <row r="305" spans="1:12" x14ac:dyDescent="0.3">
      <c r="A305" s="2"/>
      <c r="B305" s="23"/>
      <c r="C305" s="8"/>
      <c r="D305" s="8"/>
      <c r="E305" s="2"/>
      <c r="F305" s="2"/>
      <c r="G305" s="8"/>
      <c r="I305" t="e">
        <f>INDEX('Helper - Drop-downs'!$C$12:$C$24,MATCH(C305,'Helper - Drop-downs'!$A$12:$A$24,0))</f>
        <v>#N/A</v>
      </c>
      <c r="J305" s="44" t="str">
        <f t="shared" si="8"/>
        <v xml:space="preserve"> - </v>
      </c>
      <c r="K305" s="44" t="e">
        <f>INDEX('Helper - Inputs'!$G$15:$G$66,MATCH(J305,'Helper - Inputs'!$D$15:$D$66,0),1)</f>
        <v>#N/A</v>
      </c>
      <c r="L305" s="44" t="e">
        <f t="shared" si="9"/>
        <v>#N/A</v>
      </c>
    </row>
    <row r="306" spans="1:12" x14ac:dyDescent="0.3">
      <c r="A306" s="2"/>
      <c r="B306" s="23"/>
      <c r="C306" s="8"/>
      <c r="D306" s="8"/>
      <c r="E306" s="2"/>
      <c r="F306" s="2"/>
      <c r="G306" s="8"/>
      <c r="I306" t="e">
        <f>INDEX('Helper - Drop-downs'!$C$12:$C$24,MATCH(C306,'Helper - Drop-downs'!$A$12:$A$24,0))</f>
        <v>#N/A</v>
      </c>
      <c r="J306" s="44" t="str">
        <f t="shared" si="8"/>
        <v xml:space="preserve"> - </v>
      </c>
      <c r="K306" s="44" t="e">
        <f>INDEX('Helper - Inputs'!$G$15:$G$66,MATCH(J306,'Helper - Inputs'!$D$15:$D$66,0),1)</f>
        <v>#N/A</v>
      </c>
      <c r="L306" s="44" t="e">
        <f t="shared" si="9"/>
        <v>#N/A</v>
      </c>
    </row>
    <row r="307" spans="1:12" x14ac:dyDescent="0.3">
      <c r="A307" s="2"/>
      <c r="B307" s="23"/>
      <c r="C307" s="8"/>
      <c r="D307" s="8"/>
      <c r="E307" s="2"/>
      <c r="F307" s="2"/>
      <c r="G307" s="8"/>
      <c r="I307" t="e">
        <f>INDEX('Helper - Drop-downs'!$C$12:$C$24,MATCH(C307,'Helper - Drop-downs'!$A$12:$A$24,0))</f>
        <v>#N/A</v>
      </c>
      <c r="J307" s="44" t="str">
        <f t="shared" si="8"/>
        <v xml:space="preserve"> - </v>
      </c>
      <c r="K307" s="44" t="e">
        <f>INDEX('Helper - Inputs'!$G$15:$G$66,MATCH(J307,'Helper - Inputs'!$D$15:$D$66,0),1)</f>
        <v>#N/A</v>
      </c>
      <c r="L307" s="44" t="e">
        <f t="shared" si="9"/>
        <v>#N/A</v>
      </c>
    </row>
    <row r="308" spans="1:12" x14ac:dyDescent="0.3">
      <c r="A308" s="2"/>
      <c r="B308" s="23"/>
      <c r="C308" s="8"/>
      <c r="D308" s="8"/>
      <c r="E308" s="2"/>
      <c r="F308" s="2"/>
      <c r="G308" s="8"/>
      <c r="I308" t="e">
        <f>INDEX('Helper - Drop-downs'!$C$12:$C$24,MATCH(C308,'Helper - Drop-downs'!$A$12:$A$24,0))</f>
        <v>#N/A</v>
      </c>
      <c r="J308" s="44" t="str">
        <f t="shared" si="8"/>
        <v xml:space="preserve"> - </v>
      </c>
      <c r="K308" s="44" t="e">
        <f>INDEX('Helper - Inputs'!$G$15:$G$66,MATCH(J308,'Helper - Inputs'!$D$15:$D$66,0),1)</f>
        <v>#N/A</v>
      </c>
      <c r="L308" s="44" t="e">
        <f t="shared" si="9"/>
        <v>#N/A</v>
      </c>
    </row>
    <row r="309" spans="1:12" x14ac:dyDescent="0.3">
      <c r="A309" s="2"/>
      <c r="B309" s="23"/>
      <c r="C309" s="8"/>
      <c r="D309" s="8"/>
      <c r="E309" s="2"/>
      <c r="F309" s="2"/>
      <c r="G309" s="8"/>
      <c r="I309" t="e">
        <f>INDEX('Helper - Drop-downs'!$C$12:$C$24,MATCH(C309,'Helper - Drop-downs'!$A$12:$A$24,0))</f>
        <v>#N/A</v>
      </c>
      <c r="J309" s="44" t="str">
        <f t="shared" si="8"/>
        <v xml:space="preserve"> - </v>
      </c>
      <c r="K309" s="44" t="e">
        <f>INDEX('Helper - Inputs'!$G$15:$G$66,MATCH(J309,'Helper - Inputs'!$D$15:$D$66,0),1)</f>
        <v>#N/A</v>
      </c>
      <c r="L309" s="44" t="e">
        <f t="shared" si="9"/>
        <v>#N/A</v>
      </c>
    </row>
    <row r="310" spans="1:12" x14ac:dyDescent="0.3">
      <c r="A310" s="2"/>
      <c r="B310" s="23"/>
      <c r="C310" s="8"/>
      <c r="D310" s="8"/>
      <c r="E310" s="2"/>
      <c r="F310" s="2"/>
      <c r="G310" s="8"/>
      <c r="I310" t="e">
        <f>INDEX('Helper - Drop-downs'!$C$12:$C$24,MATCH(C310,'Helper - Drop-downs'!$A$12:$A$24,0))</f>
        <v>#N/A</v>
      </c>
      <c r="J310" s="44" t="str">
        <f t="shared" si="8"/>
        <v xml:space="preserve"> - </v>
      </c>
      <c r="K310" s="44" t="e">
        <f>INDEX('Helper - Inputs'!$G$15:$G$66,MATCH(J310,'Helper - Inputs'!$D$15:$D$66,0),1)</f>
        <v>#N/A</v>
      </c>
      <c r="L310" s="44" t="e">
        <f t="shared" si="9"/>
        <v>#N/A</v>
      </c>
    </row>
    <row r="311" spans="1:12" x14ac:dyDescent="0.3">
      <c r="A311" s="2"/>
      <c r="B311" s="23"/>
      <c r="C311" s="8"/>
      <c r="D311" s="8"/>
      <c r="E311" s="2"/>
      <c r="F311" s="2"/>
      <c r="G311" s="8"/>
      <c r="I311" t="e">
        <f>INDEX('Helper - Drop-downs'!$C$12:$C$24,MATCH(C311,'Helper - Drop-downs'!$A$12:$A$24,0))</f>
        <v>#N/A</v>
      </c>
      <c r="J311" s="44" t="str">
        <f t="shared" si="8"/>
        <v xml:space="preserve"> - </v>
      </c>
      <c r="K311" s="44" t="e">
        <f>INDEX('Helper - Inputs'!$G$15:$G$66,MATCH(J311,'Helper - Inputs'!$D$15:$D$66,0),1)</f>
        <v>#N/A</v>
      </c>
      <c r="L311" s="44" t="e">
        <f t="shared" si="9"/>
        <v>#N/A</v>
      </c>
    </row>
    <row r="312" spans="1:12" x14ac:dyDescent="0.3">
      <c r="A312" s="2"/>
      <c r="B312" s="23"/>
      <c r="C312" s="8"/>
      <c r="D312" s="8"/>
      <c r="E312" s="2"/>
      <c r="F312" s="2"/>
      <c r="G312" s="8"/>
      <c r="I312" t="e">
        <f>INDEX('Helper - Drop-downs'!$C$12:$C$24,MATCH(C312,'Helper - Drop-downs'!$A$12:$A$24,0))</f>
        <v>#N/A</v>
      </c>
      <c r="J312" s="44" t="str">
        <f t="shared" si="8"/>
        <v xml:space="preserve"> - </v>
      </c>
      <c r="K312" s="44" t="e">
        <f>INDEX('Helper - Inputs'!$G$15:$G$66,MATCH(J312,'Helper - Inputs'!$D$15:$D$66,0),1)</f>
        <v>#N/A</v>
      </c>
      <c r="L312" s="44" t="e">
        <f t="shared" si="9"/>
        <v>#N/A</v>
      </c>
    </row>
    <row r="313" spans="1:12" x14ac:dyDescent="0.3">
      <c r="A313" s="2"/>
      <c r="B313" s="23"/>
      <c r="C313" s="8"/>
      <c r="D313" s="8"/>
      <c r="E313" s="2"/>
      <c r="F313" s="2"/>
      <c r="G313" s="8"/>
      <c r="I313" t="e">
        <f>INDEX('Helper - Drop-downs'!$C$12:$C$24,MATCH(C313,'Helper - Drop-downs'!$A$12:$A$24,0))</f>
        <v>#N/A</v>
      </c>
      <c r="J313" s="44" t="str">
        <f t="shared" si="8"/>
        <v xml:space="preserve"> - </v>
      </c>
      <c r="K313" s="44" t="e">
        <f>INDEX('Helper - Inputs'!$G$15:$G$66,MATCH(J313,'Helper - Inputs'!$D$15:$D$66,0),1)</f>
        <v>#N/A</v>
      </c>
      <c r="L313" s="44" t="e">
        <f t="shared" si="9"/>
        <v>#N/A</v>
      </c>
    </row>
    <row r="314" spans="1:12" x14ac:dyDescent="0.3">
      <c r="A314" s="2"/>
      <c r="B314" s="23"/>
      <c r="C314" s="8"/>
      <c r="D314" s="8"/>
      <c r="E314" s="2"/>
      <c r="F314" s="2"/>
      <c r="G314" s="8"/>
      <c r="I314" t="e">
        <f>INDEX('Helper - Drop-downs'!$C$12:$C$24,MATCH(C314,'Helper - Drop-downs'!$A$12:$A$24,0))</f>
        <v>#N/A</v>
      </c>
      <c r="J314" s="44" t="str">
        <f t="shared" si="8"/>
        <v xml:space="preserve"> - </v>
      </c>
      <c r="K314" s="44" t="e">
        <f>INDEX('Helper - Inputs'!$G$15:$G$66,MATCH(J314,'Helper - Inputs'!$D$15:$D$66,0),1)</f>
        <v>#N/A</v>
      </c>
      <c r="L314" s="44" t="e">
        <f t="shared" si="9"/>
        <v>#N/A</v>
      </c>
    </row>
    <row r="315" spans="1:12" x14ac:dyDescent="0.3">
      <c r="A315" s="2"/>
      <c r="B315" s="23"/>
      <c r="C315" s="8"/>
      <c r="D315" s="8"/>
      <c r="E315" s="2"/>
      <c r="F315" s="2"/>
      <c r="G315" s="8"/>
      <c r="I315" t="e">
        <f>INDEX('Helper - Drop-downs'!$C$12:$C$24,MATCH(C315,'Helper - Drop-downs'!$A$12:$A$24,0))</f>
        <v>#N/A</v>
      </c>
      <c r="J315" s="44" t="str">
        <f t="shared" si="8"/>
        <v xml:space="preserve"> - </v>
      </c>
      <c r="K315" s="44" t="e">
        <f>INDEX('Helper - Inputs'!$G$15:$G$66,MATCH(J315,'Helper - Inputs'!$D$15:$D$66,0),1)</f>
        <v>#N/A</v>
      </c>
      <c r="L315" s="44" t="e">
        <f t="shared" si="9"/>
        <v>#N/A</v>
      </c>
    </row>
    <row r="316" spans="1:12" x14ac:dyDescent="0.3">
      <c r="A316" s="2"/>
      <c r="B316" s="23"/>
      <c r="C316" s="8"/>
      <c r="D316" s="8"/>
      <c r="E316" s="2"/>
      <c r="F316" s="2"/>
      <c r="G316" s="8"/>
      <c r="I316" t="e">
        <f>INDEX('Helper - Drop-downs'!$C$12:$C$24,MATCH(C316,'Helper - Drop-downs'!$A$12:$A$24,0))</f>
        <v>#N/A</v>
      </c>
      <c r="J316" s="44" t="str">
        <f t="shared" si="8"/>
        <v xml:space="preserve"> - </v>
      </c>
      <c r="K316" s="44" t="e">
        <f>INDEX('Helper - Inputs'!$G$15:$G$66,MATCH(J316,'Helper - Inputs'!$D$15:$D$66,0),1)</f>
        <v>#N/A</v>
      </c>
      <c r="L316" s="44" t="e">
        <f t="shared" si="9"/>
        <v>#N/A</v>
      </c>
    </row>
    <row r="317" spans="1:12" x14ac:dyDescent="0.3">
      <c r="A317" s="2"/>
      <c r="B317" s="23"/>
      <c r="C317" s="8"/>
      <c r="D317" s="8"/>
      <c r="E317" s="2"/>
      <c r="F317" s="2"/>
      <c r="G317" s="8"/>
      <c r="I317" t="e">
        <f>INDEX('Helper - Drop-downs'!$C$12:$C$24,MATCH(C317,'Helper - Drop-downs'!$A$12:$A$24,0))</f>
        <v>#N/A</v>
      </c>
      <c r="J317" s="44" t="str">
        <f t="shared" si="8"/>
        <v xml:space="preserve"> - </v>
      </c>
      <c r="K317" s="44" t="e">
        <f>INDEX('Helper - Inputs'!$G$15:$G$66,MATCH(J317,'Helper - Inputs'!$D$15:$D$66,0),1)</f>
        <v>#N/A</v>
      </c>
      <c r="L317" s="44" t="e">
        <f t="shared" si="9"/>
        <v>#N/A</v>
      </c>
    </row>
    <row r="318" spans="1:12" x14ac:dyDescent="0.3">
      <c r="A318" s="2"/>
      <c r="B318" s="23"/>
      <c r="C318" s="8"/>
      <c r="D318" s="8"/>
      <c r="E318" s="2"/>
      <c r="F318" s="2"/>
      <c r="G318" s="8"/>
      <c r="I318" t="e">
        <f>INDEX('Helper - Drop-downs'!$C$12:$C$24,MATCH(C318,'Helper - Drop-downs'!$A$12:$A$24,0))</f>
        <v>#N/A</v>
      </c>
      <c r="J318" s="44" t="str">
        <f t="shared" si="8"/>
        <v xml:space="preserve"> - </v>
      </c>
      <c r="K318" s="44" t="e">
        <f>INDEX('Helper - Inputs'!$G$15:$G$66,MATCH(J318,'Helper - Inputs'!$D$15:$D$66,0),1)</f>
        <v>#N/A</v>
      </c>
      <c r="L318" s="44" t="e">
        <f t="shared" si="9"/>
        <v>#N/A</v>
      </c>
    </row>
    <row r="319" spans="1:12" x14ac:dyDescent="0.3">
      <c r="A319" s="2"/>
      <c r="B319" s="23"/>
      <c r="C319" s="8"/>
      <c r="D319" s="8"/>
      <c r="E319" s="2"/>
      <c r="F319" s="2"/>
      <c r="G319" s="8"/>
      <c r="I319" t="e">
        <f>INDEX('Helper - Drop-downs'!$C$12:$C$24,MATCH(C319,'Helper - Drop-downs'!$A$12:$A$24,0))</f>
        <v>#N/A</v>
      </c>
      <c r="J319" s="44" t="str">
        <f t="shared" si="8"/>
        <v xml:space="preserve"> - </v>
      </c>
      <c r="K319" s="44" t="e">
        <f>INDEX('Helper - Inputs'!$G$15:$G$66,MATCH(J319,'Helper - Inputs'!$D$15:$D$66,0),1)</f>
        <v>#N/A</v>
      </c>
      <c r="L319" s="44" t="e">
        <f t="shared" si="9"/>
        <v>#N/A</v>
      </c>
    </row>
    <row r="320" spans="1:12" x14ac:dyDescent="0.3">
      <c r="A320" s="2"/>
      <c r="B320" s="23"/>
      <c r="C320" s="8"/>
      <c r="D320" s="8"/>
      <c r="E320" s="2"/>
      <c r="F320" s="2"/>
      <c r="G320" s="8"/>
      <c r="I320" t="e">
        <f>INDEX('Helper - Drop-downs'!$C$12:$C$24,MATCH(C320,'Helper - Drop-downs'!$A$12:$A$24,0))</f>
        <v>#N/A</v>
      </c>
      <c r="J320" s="44" t="str">
        <f t="shared" si="8"/>
        <v xml:space="preserve"> - </v>
      </c>
      <c r="K320" s="44" t="e">
        <f>INDEX('Helper - Inputs'!$G$15:$G$66,MATCH(J320,'Helper - Inputs'!$D$15:$D$66,0),1)</f>
        <v>#N/A</v>
      </c>
      <c r="L320" s="44" t="e">
        <f t="shared" si="9"/>
        <v>#N/A</v>
      </c>
    </row>
    <row r="321" spans="1:12" x14ac:dyDescent="0.3">
      <c r="A321" s="2"/>
      <c r="B321" s="23"/>
      <c r="C321" s="8"/>
      <c r="D321" s="8"/>
      <c r="E321" s="2"/>
      <c r="F321" s="2"/>
      <c r="G321" s="8"/>
      <c r="I321" t="e">
        <f>INDEX('Helper - Drop-downs'!$C$12:$C$24,MATCH(C321,'Helper - Drop-downs'!$A$12:$A$24,0))</f>
        <v>#N/A</v>
      </c>
      <c r="J321" s="44" t="str">
        <f t="shared" si="8"/>
        <v xml:space="preserve"> - </v>
      </c>
      <c r="K321" s="44" t="e">
        <f>INDEX('Helper - Inputs'!$G$15:$G$66,MATCH(J321,'Helper - Inputs'!$D$15:$D$66,0),1)</f>
        <v>#N/A</v>
      </c>
      <c r="L321" s="44" t="e">
        <f t="shared" si="9"/>
        <v>#N/A</v>
      </c>
    </row>
    <row r="322" spans="1:12" x14ac:dyDescent="0.3">
      <c r="A322" s="2"/>
      <c r="B322" s="23"/>
      <c r="C322" s="8"/>
      <c r="D322" s="8"/>
      <c r="E322" s="2"/>
      <c r="F322" s="2"/>
      <c r="G322" s="8"/>
      <c r="I322" t="e">
        <f>INDEX('Helper - Drop-downs'!$C$12:$C$24,MATCH(C322,'Helper - Drop-downs'!$A$12:$A$24,0))</f>
        <v>#N/A</v>
      </c>
      <c r="J322" s="44" t="str">
        <f t="shared" si="8"/>
        <v xml:space="preserve"> - </v>
      </c>
      <c r="K322" s="44" t="e">
        <f>INDEX('Helper - Inputs'!$G$15:$G$66,MATCH(J322,'Helper - Inputs'!$D$15:$D$66,0),1)</f>
        <v>#N/A</v>
      </c>
      <c r="L322" s="44" t="e">
        <f t="shared" si="9"/>
        <v>#N/A</v>
      </c>
    </row>
    <row r="323" spans="1:12" x14ac:dyDescent="0.3">
      <c r="A323" s="2"/>
      <c r="B323" s="23"/>
      <c r="C323" s="8"/>
      <c r="D323" s="8"/>
      <c r="E323" s="2"/>
      <c r="F323" s="2"/>
      <c r="G323" s="8"/>
      <c r="I323" t="e">
        <f>INDEX('Helper - Drop-downs'!$C$12:$C$24,MATCH(C323,'Helper - Drop-downs'!$A$12:$A$24,0))</f>
        <v>#N/A</v>
      </c>
      <c r="J323" s="44" t="str">
        <f t="shared" si="8"/>
        <v xml:space="preserve"> - </v>
      </c>
      <c r="K323" s="44" t="e">
        <f>INDEX('Helper - Inputs'!$G$15:$G$66,MATCH(J323,'Helper - Inputs'!$D$15:$D$66,0),1)</f>
        <v>#N/A</v>
      </c>
      <c r="L323" s="44" t="e">
        <f t="shared" si="9"/>
        <v>#N/A</v>
      </c>
    </row>
    <row r="324" spans="1:12" x14ac:dyDescent="0.3">
      <c r="A324" s="2"/>
      <c r="B324" s="23"/>
      <c r="C324" s="8"/>
      <c r="D324" s="8"/>
      <c r="E324" s="2"/>
      <c r="F324" s="2"/>
      <c r="G324" s="8"/>
      <c r="I324" t="e">
        <f>INDEX('Helper - Drop-downs'!$C$12:$C$24,MATCH(C324,'Helper - Drop-downs'!$A$12:$A$24,0))</f>
        <v>#N/A</v>
      </c>
      <c r="J324" s="44" t="str">
        <f t="shared" si="8"/>
        <v xml:space="preserve"> - </v>
      </c>
      <c r="K324" s="44" t="e">
        <f>INDEX('Helper - Inputs'!$G$15:$G$66,MATCH(J324,'Helper - Inputs'!$D$15:$D$66,0),1)</f>
        <v>#N/A</v>
      </c>
      <c r="L324" s="44" t="e">
        <f t="shared" si="9"/>
        <v>#N/A</v>
      </c>
    </row>
    <row r="325" spans="1:12" x14ac:dyDescent="0.3">
      <c r="A325" s="2"/>
      <c r="B325" s="23"/>
      <c r="C325" s="8"/>
      <c r="D325" s="8"/>
      <c r="E325" s="2"/>
      <c r="F325" s="2"/>
      <c r="G325" s="8"/>
      <c r="I325" t="e">
        <f>INDEX('Helper - Drop-downs'!$C$12:$C$24,MATCH(C325,'Helper - Drop-downs'!$A$12:$A$24,0))</f>
        <v>#N/A</v>
      </c>
      <c r="J325" s="44" t="str">
        <f t="shared" si="8"/>
        <v xml:space="preserve"> - </v>
      </c>
      <c r="K325" s="44" t="e">
        <f>INDEX('Helper - Inputs'!$G$15:$G$66,MATCH(J325,'Helper - Inputs'!$D$15:$D$66,0),1)</f>
        <v>#N/A</v>
      </c>
      <c r="L325" s="44" t="e">
        <f t="shared" si="9"/>
        <v>#N/A</v>
      </c>
    </row>
    <row r="326" spans="1:12" x14ac:dyDescent="0.3">
      <c r="A326" s="2"/>
      <c r="B326" s="23"/>
      <c r="C326" s="8"/>
      <c r="D326" s="8"/>
      <c r="E326" s="2"/>
      <c r="F326" s="2"/>
      <c r="G326" s="8"/>
      <c r="I326" t="e">
        <f>INDEX('Helper - Drop-downs'!$C$12:$C$24,MATCH(C326,'Helper - Drop-downs'!$A$12:$A$24,0))</f>
        <v>#N/A</v>
      </c>
      <c r="J326" s="44" t="str">
        <f t="shared" ref="J326:J389" si="10">E326&amp;" - "&amp;F326</f>
        <v xml:space="preserve"> - </v>
      </c>
      <c r="K326" s="44" t="e">
        <f>INDEX('Helper - Inputs'!$G$15:$G$66,MATCH(J326,'Helper - Inputs'!$D$15:$D$66,0),1)</f>
        <v>#N/A</v>
      </c>
      <c r="L326" s="44" t="e">
        <f t="shared" ref="L326:L389" si="11">E326&amp;" - "&amp;K326</f>
        <v>#N/A</v>
      </c>
    </row>
    <row r="327" spans="1:12" x14ac:dyDescent="0.3">
      <c r="A327" s="2"/>
      <c r="B327" s="23"/>
      <c r="C327" s="8"/>
      <c r="D327" s="8"/>
      <c r="E327" s="2"/>
      <c r="F327" s="2"/>
      <c r="G327" s="8"/>
      <c r="I327" t="e">
        <f>INDEX('Helper - Drop-downs'!$C$12:$C$24,MATCH(C327,'Helper - Drop-downs'!$A$12:$A$24,0))</f>
        <v>#N/A</v>
      </c>
      <c r="J327" s="44" t="str">
        <f t="shared" si="10"/>
        <v xml:space="preserve"> - </v>
      </c>
      <c r="K327" s="44" t="e">
        <f>INDEX('Helper - Inputs'!$G$15:$G$66,MATCH(J327,'Helper - Inputs'!$D$15:$D$66,0),1)</f>
        <v>#N/A</v>
      </c>
      <c r="L327" s="44" t="e">
        <f t="shared" si="11"/>
        <v>#N/A</v>
      </c>
    </row>
    <row r="328" spans="1:12" x14ac:dyDescent="0.3">
      <c r="A328" s="2"/>
      <c r="B328" s="23"/>
      <c r="C328" s="8"/>
      <c r="D328" s="8"/>
      <c r="E328" s="2"/>
      <c r="F328" s="2"/>
      <c r="G328" s="8"/>
      <c r="I328" t="e">
        <f>INDEX('Helper - Drop-downs'!$C$12:$C$24,MATCH(C328,'Helper - Drop-downs'!$A$12:$A$24,0))</f>
        <v>#N/A</v>
      </c>
      <c r="J328" s="44" t="str">
        <f t="shared" si="10"/>
        <v xml:space="preserve"> - </v>
      </c>
      <c r="K328" s="44" t="e">
        <f>INDEX('Helper - Inputs'!$G$15:$G$66,MATCH(J328,'Helper - Inputs'!$D$15:$D$66,0),1)</f>
        <v>#N/A</v>
      </c>
      <c r="L328" s="44" t="e">
        <f t="shared" si="11"/>
        <v>#N/A</v>
      </c>
    </row>
    <row r="329" spans="1:12" x14ac:dyDescent="0.3">
      <c r="A329" s="2"/>
      <c r="B329" s="23"/>
      <c r="C329" s="8"/>
      <c r="D329" s="8"/>
      <c r="E329" s="2"/>
      <c r="F329" s="2"/>
      <c r="G329" s="8"/>
      <c r="I329" t="e">
        <f>INDEX('Helper - Drop-downs'!$C$12:$C$24,MATCH(C329,'Helper - Drop-downs'!$A$12:$A$24,0))</f>
        <v>#N/A</v>
      </c>
      <c r="J329" s="44" t="str">
        <f t="shared" si="10"/>
        <v xml:space="preserve"> - </v>
      </c>
      <c r="K329" s="44" t="e">
        <f>INDEX('Helper - Inputs'!$G$15:$G$66,MATCH(J329,'Helper - Inputs'!$D$15:$D$66,0),1)</f>
        <v>#N/A</v>
      </c>
      <c r="L329" s="44" t="e">
        <f t="shared" si="11"/>
        <v>#N/A</v>
      </c>
    </row>
    <row r="330" spans="1:12" x14ac:dyDescent="0.3">
      <c r="A330" s="2"/>
      <c r="B330" s="23"/>
      <c r="C330" s="8"/>
      <c r="D330" s="8"/>
      <c r="E330" s="2"/>
      <c r="F330" s="2"/>
      <c r="G330" s="8"/>
      <c r="I330" t="e">
        <f>INDEX('Helper - Drop-downs'!$C$12:$C$24,MATCH(C330,'Helper - Drop-downs'!$A$12:$A$24,0))</f>
        <v>#N/A</v>
      </c>
      <c r="J330" s="44" t="str">
        <f t="shared" si="10"/>
        <v xml:space="preserve"> - </v>
      </c>
      <c r="K330" s="44" t="e">
        <f>INDEX('Helper - Inputs'!$G$15:$G$66,MATCH(J330,'Helper - Inputs'!$D$15:$D$66,0),1)</f>
        <v>#N/A</v>
      </c>
      <c r="L330" s="44" t="e">
        <f t="shared" si="11"/>
        <v>#N/A</v>
      </c>
    </row>
    <row r="331" spans="1:12" x14ac:dyDescent="0.3">
      <c r="A331" s="2"/>
      <c r="B331" s="23"/>
      <c r="C331" s="8"/>
      <c r="D331" s="8"/>
      <c r="E331" s="2"/>
      <c r="F331" s="2"/>
      <c r="G331" s="8"/>
      <c r="I331" t="e">
        <f>INDEX('Helper - Drop-downs'!$C$12:$C$24,MATCH(C331,'Helper - Drop-downs'!$A$12:$A$24,0))</f>
        <v>#N/A</v>
      </c>
      <c r="J331" s="44" t="str">
        <f t="shared" si="10"/>
        <v xml:space="preserve"> - </v>
      </c>
      <c r="K331" s="44" t="e">
        <f>INDEX('Helper - Inputs'!$G$15:$G$66,MATCH(J331,'Helper - Inputs'!$D$15:$D$66,0),1)</f>
        <v>#N/A</v>
      </c>
      <c r="L331" s="44" t="e">
        <f t="shared" si="11"/>
        <v>#N/A</v>
      </c>
    </row>
    <row r="332" spans="1:12" x14ac:dyDescent="0.3">
      <c r="A332" s="2"/>
      <c r="B332" s="23"/>
      <c r="C332" s="8"/>
      <c r="D332" s="8"/>
      <c r="E332" s="2"/>
      <c r="F332" s="2"/>
      <c r="G332" s="8"/>
      <c r="I332" t="e">
        <f>INDEX('Helper - Drop-downs'!$C$12:$C$24,MATCH(C332,'Helper - Drop-downs'!$A$12:$A$24,0))</f>
        <v>#N/A</v>
      </c>
      <c r="J332" s="44" t="str">
        <f t="shared" si="10"/>
        <v xml:space="preserve"> - </v>
      </c>
      <c r="K332" s="44" t="e">
        <f>INDEX('Helper - Inputs'!$G$15:$G$66,MATCH(J332,'Helper - Inputs'!$D$15:$D$66,0),1)</f>
        <v>#N/A</v>
      </c>
      <c r="L332" s="44" t="e">
        <f t="shared" si="11"/>
        <v>#N/A</v>
      </c>
    </row>
    <row r="333" spans="1:12" x14ac:dyDescent="0.3">
      <c r="A333" s="2"/>
      <c r="B333" s="23"/>
      <c r="C333" s="8"/>
      <c r="D333" s="8"/>
      <c r="E333" s="2"/>
      <c r="F333" s="2"/>
      <c r="G333" s="8"/>
      <c r="I333" t="e">
        <f>INDEX('Helper - Drop-downs'!$C$12:$C$24,MATCH(C333,'Helper - Drop-downs'!$A$12:$A$24,0))</f>
        <v>#N/A</v>
      </c>
      <c r="J333" s="44" t="str">
        <f t="shared" si="10"/>
        <v xml:space="preserve"> - </v>
      </c>
      <c r="K333" s="44" t="e">
        <f>INDEX('Helper - Inputs'!$G$15:$G$66,MATCH(J333,'Helper - Inputs'!$D$15:$D$66,0),1)</f>
        <v>#N/A</v>
      </c>
      <c r="L333" s="44" t="e">
        <f t="shared" si="11"/>
        <v>#N/A</v>
      </c>
    </row>
    <row r="334" spans="1:12" x14ac:dyDescent="0.3">
      <c r="A334" s="2"/>
      <c r="B334" s="23"/>
      <c r="C334" s="8"/>
      <c r="D334" s="8"/>
      <c r="E334" s="2"/>
      <c r="F334" s="2"/>
      <c r="G334" s="8"/>
      <c r="I334" t="e">
        <f>INDEX('Helper - Drop-downs'!$C$12:$C$24,MATCH(C334,'Helper - Drop-downs'!$A$12:$A$24,0))</f>
        <v>#N/A</v>
      </c>
      <c r="J334" s="44" t="str">
        <f t="shared" si="10"/>
        <v xml:space="preserve"> - </v>
      </c>
      <c r="K334" s="44" t="e">
        <f>INDEX('Helper - Inputs'!$G$15:$G$66,MATCH(J334,'Helper - Inputs'!$D$15:$D$66,0),1)</f>
        <v>#N/A</v>
      </c>
      <c r="L334" s="44" t="e">
        <f t="shared" si="11"/>
        <v>#N/A</v>
      </c>
    </row>
    <row r="335" spans="1:12" x14ac:dyDescent="0.3">
      <c r="A335" s="2"/>
      <c r="B335" s="23"/>
      <c r="C335" s="8"/>
      <c r="D335" s="8"/>
      <c r="E335" s="2"/>
      <c r="F335" s="2"/>
      <c r="G335" s="8"/>
      <c r="I335" t="e">
        <f>INDEX('Helper - Drop-downs'!$C$12:$C$24,MATCH(C335,'Helper - Drop-downs'!$A$12:$A$24,0))</f>
        <v>#N/A</v>
      </c>
      <c r="J335" s="44" t="str">
        <f t="shared" si="10"/>
        <v xml:space="preserve"> - </v>
      </c>
      <c r="K335" s="44" t="e">
        <f>INDEX('Helper - Inputs'!$G$15:$G$66,MATCH(J335,'Helper - Inputs'!$D$15:$D$66,0),1)</f>
        <v>#N/A</v>
      </c>
      <c r="L335" s="44" t="e">
        <f t="shared" si="11"/>
        <v>#N/A</v>
      </c>
    </row>
    <row r="336" spans="1:12" x14ac:dyDescent="0.3">
      <c r="A336" s="2"/>
      <c r="B336" s="23"/>
      <c r="C336" s="8"/>
      <c r="D336" s="8"/>
      <c r="E336" s="2"/>
      <c r="F336" s="2"/>
      <c r="G336" s="8"/>
      <c r="I336" t="e">
        <f>INDEX('Helper - Drop-downs'!$C$12:$C$24,MATCH(C336,'Helper - Drop-downs'!$A$12:$A$24,0))</f>
        <v>#N/A</v>
      </c>
      <c r="J336" s="44" t="str">
        <f t="shared" si="10"/>
        <v xml:space="preserve"> - </v>
      </c>
      <c r="K336" s="44" t="e">
        <f>INDEX('Helper - Inputs'!$G$15:$G$66,MATCH(J336,'Helper - Inputs'!$D$15:$D$66,0),1)</f>
        <v>#N/A</v>
      </c>
      <c r="L336" s="44" t="e">
        <f t="shared" si="11"/>
        <v>#N/A</v>
      </c>
    </row>
    <row r="337" spans="1:12" x14ac:dyDescent="0.3">
      <c r="A337" s="2"/>
      <c r="B337" s="23"/>
      <c r="C337" s="8"/>
      <c r="D337" s="8"/>
      <c r="E337" s="2"/>
      <c r="F337" s="2"/>
      <c r="G337" s="8"/>
      <c r="I337" t="e">
        <f>INDEX('Helper - Drop-downs'!$C$12:$C$24,MATCH(C337,'Helper - Drop-downs'!$A$12:$A$24,0))</f>
        <v>#N/A</v>
      </c>
      <c r="J337" s="44" t="str">
        <f t="shared" si="10"/>
        <v xml:space="preserve"> - </v>
      </c>
      <c r="K337" s="44" t="e">
        <f>INDEX('Helper - Inputs'!$G$15:$G$66,MATCH(J337,'Helper - Inputs'!$D$15:$D$66,0),1)</f>
        <v>#N/A</v>
      </c>
      <c r="L337" s="44" t="e">
        <f t="shared" si="11"/>
        <v>#N/A</v>
      </c>
    </row>
    <row r="338" spans="1:12" x14ac:dyDescent="0.3">
      <c r="A338" s="2"/>
      <c r="B338" s="23"/>
      <c r="C338" s="8"/>
      <c r="D338" s="8"/>
      <c r="E338" s="2"/>
      <c r="F338" s="2"/>
      <c r="G338" s="8"/>
      <c r="I338" t="e">
        <f>INDEX('Helper - Drop-downs'!$C$12:$C$24,MATCH(C338,'Helper - Drop-downs'!$A$12:$A$24,0))</f>
        <v>#N/A</v>
      </c>
      <c r="J338" s="44" t="str">
        <f t="shared" si="10"/>
        <v xml:space="preserve"> - </v>
      </c>
      <c r="K338" s="44" t="e">
        <f>INDEX('Helper - Inputs'!$G$15:$G$66,MATCH(J338,'Helper - Inputs'!$D$15:$D$66,0),1)</f>
        <v>#N/A</v>
      </c>
      <c r="L338" s="44" t="e">
        <f t="shared" si="11"/>
        <v>#N/A</v>
      </c>
    </row>
    <row r="339" spans="1:12" x14ac:dyDescent="0.3">
      <c r="A339" s="2"/>
      <c r="B339" s="23"/>
      <c r="C339" s="8"/>
      <c r="D339" s="8"/>
      <c r="E339" s="2"/>
      <c r="F339" s="2"/>
      <c r="G339" s="8"/>
      <c r="I339" t="e">
        <f>INDEX('Helper - Drop-downs'!$C$12:$C$24,MATCH(C339,'Helper - Drop-downs'!$A$12:$A$24,0))</f>
        <v>#N/A</v>
      </c>
      <c r="J339" s="44" t="str">
        <f t="shared" si="10"/>
        <v xml:space="preserve"> - </v>
      </c>
      <c r="K339" s="44" t="e">
        <f>INDEX('Helper - Inputs'!$G$15:$G$66,MATCH(J339,'Helper - Inputs'!$D$15:$D$66,0),1)</f>
        <v>#N/A</v>
      </c>
      <c r="L339" s="44" t="e">
        <f t="shared" si="11"/>
        <v>#N/A</v>
      </c>
    </row>
    <row r="340" spans="1:12" x14ac:dyDescent="0.3">
      <c r="A340" s="2"/>
      <c r="B340" s="23"/>
      <c r="C340" s="8"/>
      <c r="D340" s="8"/>
      <c r="E340" s="2"/>
      <c r="F340" s="2"/>
      <c r="G340" s="8"/>
      <c r="I340" t="e">
        <f>INDEX('Helper - Drop-downs'!$C$12:$C$24,MATCH(C340,'Helper - Drop-downs'!$A$12:$A$24,0))</f>
        <v>#N/A</v>
      </c>
      <c r="J340" s="44" t="str">
        <f t="shared" si="10"/>
        <v xml:space="preserve"> - </v>
      </c>
      <c r="K340" s="44" t="e">
        <f>INDEX('Helper - Inputs'!$G$15:$G$66,MATCH(J340,'Helper - Inputs'!$D$15:$D$66,0),1)</f>
        <v>#N/A</v>
      </c>
      <c r="L340" s="44" t="e">
        <f t="shared" si="11"/>
        <v>#N/A</v>
      </c>
    </row>
    <row r="341" spans="1:12" x14ac:dyDescent="0.3">
      <c r="A341" s="2"/>
      <c r="B341" s="23"/>
      <c r="C341" s="8"/>
      <c r="D341" s="8"/>
      <c r="E341" s="2"/>
      <c r="F341" s="2"/>
      <c r="G341" s="8"/>
      <c r="I341" t="e">
        <f>INDEX('Helper - Drop-downs'!$C$12:$C$24,MATCH(C341,'Helper - Drop-downs'!$A$12:$A$24,0))</f>
        <v>#N/A</v>
      </c>
      <c r="J341" s="44" t="str">
        <f t="shared" si="10"/>
        <v xml:space="preserve"> - </v>
      </c>
      <c r="K341" s="44" t="e">
        <f>INDEX('Helper - Inputs'!$G$15:$G$66,MATCH(J341,'Helper - Inputs'!$D$15:$D$66,0),1)</f>
        <v>#N/A</v>
      </c>
      <c r="L341" s="44" t="e">
        <f t="shared" si="11"/>
        <v>#N/A</v>
      </c>
    </row>
    <row r="342" spans="1:12" x14ac:dyDescent="0.3">
      <c r="A342" s="2"/>
      <c r="B342" s="23"/>
      <c r="C342" s="8"/>
      <c r="D342" s="8"/>
      <c r="E342" s="2"/>
      <c r="F342" s="2"/>
      <c r="G342" s="8"/>
      <c r="I342" t="e">
        <f>INDEX('Helper - Drop-downs'!$C$12:$C$24,MATCH(C342,'Helper - Drop-downs'!$A$12:$A$24,0))</f>
        <v>#N/A</v>
      </c>
      <c r="J342" s="44" t="str">
        <f t="shared" si="10"/>
        <v xml:space="preserve"> - </v>
      </c>
      <c r="K342" s="44" t="e">
        <f>INDEX('Helper - Inputs'!$G$15:$G$66,MATCH(J342,'Helper - Inputs'!$D$15:$D$66,0),1)</f>
        <v>#N/A</v>
      </c>
      <c r="L342" s="44" t="e">
        <f t="shared" si="11"/>
        <v>#N/A</v>
      </c>
    </row>
    <row r="343" spans="1:12" x14ac:dyDescent="0.3">
      <c r="A343" s="2"/>
      <c r="B343" s="23"/>
      <c r="C343" s="8"/>
      <c r="D343" s="8"/>
      <c r="E343" s="2"/>
      <c r="F343" s="2"/>
      <c r="G343" s="8"/>
      <c r="I343" t="e">
        <f>INDEX('Helper - Drop-downs'!$C$12:$C$24,MATCH(C343,'Helper - Drop-downs'!$A$12:$A$24,0))</f>
        <v>#N/A</v>
      </c>
      <c r="J343" s="44" t="str">
        <f t="shared" si="10"/>
        <v xml:space="preserve"> - </v>
      </c>
      <c r="K343" s="44" t="e">
        <f>INDEX('Helper - Inputs'!$G$15:$G$66,MATCH(J343,'Helper - Inputs'!$D$15:$D$66,0),1)</f>
        <v>#N/A</v>
      </c>
      <c r="L343" s="44" t="e">
        <f t="shared" si="11"/>
        <v>#N/A</v>
      </c>
    </row>
    <row r="344" spans="1:12" x14ac:dyDescent="0.3">
      <c r="A344" s="2"/>
      <c r="B344" s="23"/>
      <c r="C344" s="8"/>
      <c r="D344" s="8"/>
      <c r="E344" s="2"/>
      <c r="F344" s="2"/>
      <c r="G344" s="8"/>
      <c r="I344" t="e">
        <f>INDEX('Helper - Drop-downs'!$C$12:$C$24,MATCH(C344,'Helper - Drop-downs'!$A$12:$A$24,0))</f>
        <v>#N/A</v>
      </c>
      <c r="J344" s="44" t="str">
        <f t="shared" si="10"/>
        <v xml:space="preserve"> - </v>
      </c>
      <c r="K344" s="44" t="e">
        <f>INDEX('Helper - Inputs'!$G$15:$G$66,MATCH(J344,'Helper - Inputs'!$D$15:$D$66,0),1)</f>
        <v>#N/A</v>
      </c>
      <c r="L344" s="44" t="e">
        <f t="shared" si="11"/>
        <v>#N/A</v>
      </c>
    </row>
    <row r="345" spans="1:12" x14ac:dyDescent="0.3">
      <c r="A345" s="2"/>
      <c r="B345" s="23"/>
      <c r="C345" s="8"/>
      <c r="D345" s="8"/>
      <c r="E345" s="2"/>
      <c r="F345" s="2"/>
      <c r="G345" s="8"/>
      <c r="I345" t="e">
        <f>INDEX('Helper - Drop-downs'!$C$12:$C$24,MATCH(C345,'Helper - Drop-downs'!$A$12:$A$24,0))</f>
        <v>#N/A</v>
      </c>
      <c r="J345" s="44" t="str">
        <f t="shared" si="10"/>
        <v xml:space="preserve"> - </v>
      </c>
      <c r="K345" s="44" t="e">
        <f>INDEX('Helper - Inputs'!$G$15:$G$66,MATCH(J345,'Helper - Inputs'!$D$15:$D$66,0),1)</f>
        <v>#N/A</v>
      </c>
      <c r="L345" s="44" t="e">
        <f t="shared" si="11"/>
        <v>#N/A</v>
      </c>
    </row>
    <row r="346" spans="1:12" x14ac:dyDescent="0.3">
      <c r="A346" s="2"/>
      <c r="B346" s="23"/>
      <c r="C346" s="8"/>
      <c r="D346" s="8"/>
      <c r="E346" s="2"/>
      <c r="F346" s="2"/>
      <c r="G346" s="8"/>
      <c r="I346" t="e">
        <f>INDEX('Helper - Drop-downs'!$C$12:$C$24,MATCH(C346,'Helper - Drop-downs'!$A$12:$A$24,0))</f>
        <v>#N/A</v>
      </c>
      <c r="J346" s="44" t="str">
        <f t="shared" si="10"/>
        <v xml:space="preserve"> - </v>
      </c>
      <c r="K346" s="44" t="e">
        <f>INDEX('Helper - Inputs'!$G$15:$G$66,MATCH(J346,'Helper - Inputs'!$D$15:$D$66,0),1)</f>
        <v>#N/A</v>
      </c>
      <c r="L346" s="44" t="e">
        <f t="shared" si="11"/>
        <v>#N/A</v>
      </c>
    </row>
    <row r="347" spans="1:12" x14ac:dyDescent="0.3">
      <c r="A347" s="2"/>
      <c r="B347" s="23"/>
      <c r="C347" s="8"/>
      <c r="D347" s="8"/>
      <c r="E347" s="2"/>
      <c r="F347" s="2"/>
      <c r="G347" s="8"/>
      <c r="I347" t="e">
        <f>INDEX('Helper - Drop-downs'!$C$12:$C$24,MATCH(C347,'Helper - Drop-downs'!$A$12:$A$24,0))</f>
        <v>#N/A</v>
      </c>
      <c r="J347" s="44" t="str">
        <f t="shared" si="10"/>
        <v xml:space="preserve"> - </v>
      </c>
      <c r="K347" s="44" t="e">
        <f>INDEX('Helper - Inputs'!$G$15:$G$66,MATCH(J347,'Helper - Inputs'!$D$15:$D$66,0),1)</f>
        <v>#N/A</v>
      </c>
      <c r="L347" s="44" t="e">
        <f t="shared" si="11"/>
        <v>#N/A</v>
      </c>
    </row>
    <row r="348" spans="1:12" x14ac:dyDescent="0.3">
      <c r="A348" s="2"/>
      <c r="B348" s="23"/>
      <c r="C348" s="8"/>
      <c r="D348" s="8"/>
      <c r="E348" s="2"/>
      <c r="F348" s="2"/>
      <c r="G348" s="8"/>
      <c r="I348" t="e">
        <f>INDEX('Helper - Drop-downs'!$C$12:$C$24,MATCH(C348,'Helper - Drop-downs'!$A$12:$A$24,0))</f>
        <v>#N/A</v>
      </c>
      <c r="J348" s="44" t="str">
        <f t="shared" si="10"/>
        <v xml:space="preserve"> - </v>
      </c>
      <c r="K348" s="44" t="e">
        <f>INDEX('Helper - Inputs'!$G$15:$G$66,MATCH(J348,'Helper - Inputs'!$D$15:$D$66,0),1)</f>
        <v>#N/A</v>
      </c>
      <c r="L348" s="44" t="e">
        <f t="shared" si="11"/>
        <v>#N/A</v>
      </c>
    </row>
    <row r="349" spans="1:12" x14ac:dyDescent="0.3">
      <c r="A349" s="2"/>
      <c r="B349" s="23"/>
      <c r="C349" s="8"/>
      <c r="D349" s="8"/>
      <c r="E349" s="2"/>
      <c r="F349" s="2"/>
      <c r="G349" s="8"/>
      <c r="I349" t="e">
        <f>INDEX('Helper - Drop-downs'!$C$12:$C$24,MATCH(C349,'Helper - Drop-downs'!$A$12:$A$24,0))</f>
        <v>#N/A</v>
      </c>
      <c r="J349" s="44" t="str">
        <f t="shared" si="10"/>
        <v xml:space="preserve"> - </v>
      </c>
      <c r="K349" s="44" t="e">
        <f>INDEX('Helper - Inputs'!$G$15:$G$66,MATCH(J349,'Helper - Inputs'!$D$15:$D$66,0),1)</f>
        <v>#N/A</v>
      </c>
      <c r="L349" s="44" t="e">
        <f t="shared" si="11"/>
        <v>#N/A</v>
      </c>
    </row>
    <row r="350" spans="1:12" x14ac:dyDescent="0.3">
      <c r="A350" s="2"/>
      <c r="B350" s="23"/>
      <c r="C350" s="8"/>
      <c r="D350" s="8"/>
      <c r="E350" s="2"/>
      <c r="F350" s="2"/>
      <c r="G350" s="8"/>
      <c r="I350" t="e">
        <f>INDEX('Helper - Drop-downs'!$C$12:$C$24,MATCH(C350,'Helper - Drop-downs'!$A$12:$A$24,0))</f>
        <v>#N/A</v>
      </c>
      <c r="J350" s="44" t="str">
        <f t="shared" si="10"/>
        <v xml:space="preserve"> - </v>
      </c>
      <c r="K350" s="44" t="e">
        <f>INDEX('Helper - Inputs'!$G$15:$G$66,MATCH(J350,'Helper - Inputs'!$D$15:$D$66,0),1)</f>
        <v>#N/A</v>
      </c>
      <c r="L350" s="44" t="e">
        <f t="shared" si="11"/>
        <v>#N/A</v>
      </c>
    </row>
    <row r="351" spans="1:12" x14ac:dyDescent="0.3">
      <c r="A351" s="2"/>
      <c r="B351" s="23"/>
      <c r="C351" s="8"/>
      <c r="D351" s="8"/>
      <c r="E351" s="2"/>
      <c r="F351" s="2"/>
      <c r="G351" s="8"/>
      <c r="I351" t="e">
        <f>INDEX('Helper - Drop-downs'!$C$12:$C$24,MATCH(C351,'Helper - Drop-downs'!$A$12:$A$24,0))</f>
        <v>#N/A</v>
      </c>
      <c r="J351" s="44" t="str">
        <f t="shared" si="10"/>
        <v xml:space="preserve"> - </v>
      </c>
      <c r="K351" s="44" t="e">
        <f>INDEX('Helper - Inputs'!$G$15:$G$66,MATCH(J351,'Helper - Inputs'!$D$15:$D$66,0),1)</f>
        <v>#N/A</v>
      </c>
      <c r="L351" s="44" t="e">
        <f t="shared" si="11"/>
        <v>#N/A</v>
      </c>
    </row>
    <row r="352" spans="1:12" x14ac:dyDescent="0.3">
      <c r="A352" s="2"/>
      <c r="B352" s="23"/>
      <c r="C352" s="8"/>
      <c r="D352" s="8"/>
      <c r="E352" s="2"/>
      <c r="F352" s="2"/>
      <c r="G352" s="8"/>
      <c r="I352" t="e">
        <f>INDEX('Helper - Drop-downs'!$C$12:$C$24,MATCH(C352,'Helper - Drop-downs'!$A$12:$A$24,0))</f>
        <v>#N/A</v>
      </c>
      <c r="J352" s="44" t="str">
        <f t="shared" si="10"/>
        <v xml:space="preserve"> - </v>
      </c>
      <c r="K352" s="44" t="e">
        <f>INDEX('Helper - Inputs'!$G$15:$G$66,MATCH(J352,'Helper - Inputs'!$D$15:$D$66,0),1)</f>
        <v>#N/A</v>
      </c>
      <c r="L352" s="44" t="e">
        <f t="shared" si="11"/>
        <v>#N/A</v>
      </c>
    </row>
    <row r="353" spans="1:12" x14ac:dyDescent="0.3">
      <c r="A353" s="2"/>
      <c r="B353" s="23"/>
      <c r="C353" s="8"/>
      <c r="D353" s="8"/>
      <c r="E353" s="2"/>
      <c r="F353" s="2"/>
      <c r="G353" s="8"/>
      <c r="I353" t="e">
        <f>INDEX('Helper - Drop-downs'!$C$12:$C$24,MATCH(C353,'Helper - Drop-downs'!$A$12:$A$24,0))</f>
        <v>#N/A</v>
      </c>
      <c r="J353" s="44" t="str">
        <f t="shared" si="10"/>
        <v xml:space="preserve"> - </v>
      </c>
      <c r="K353" s="44" t="e">
        <f>INDEX('Helper - Inputs'!$G$15:$G$66,MATCH(J353,'Helper - Inputs'!$D$15:$D$66,0),1)</f>
        <v>#N/A</v>
      </c>
      <c r="L353" s="44" t="e">
        <f t="shared" si="11"/>
        <v>#N/A</v>
      </c>
    </row>
    <row r="354" spans="1:12" x14ac:dyDescent="0.3">
      <c r="A354" s="2"/>
      <c r="B354" s="23"/>
      <c r="C354" s="8"/>
      <c r="D354" s="8"/>
      <c r="E354" s="2"/>
      <c r="F354" s="2"/>
      <c r="G354" s="8"/>
      <c r="I354" t="e">
        <f>INDEX('Helper - Drop-downs'!$C$12:$C$24,MATCH(C354,'Helper - Drop-downs'!$A$12:$A$24,0))</f>
        <v>#N/A</v>
      </c>
      <c r="J354" s="44" t="str">
        <f t="shared" si="10"/>
        <v xml:space="preserve"> - </v>
      </c>
      <c r="K354" s="44" t="e">
        <f>INDEX('Helper - Inputs'!$G$15:$G$66,MATCH(J354,'Helper - Inputs'!$D$15:$D$66,0),1)</f>
        <v>#N/A</v>
      </c>
      <c r="L354" s="44" t="e">
        <f t="shared" si="11"/>
        <v>#N/A</v>
      </c>
    </row>
    <row r="355" spans="1:12" x14ac:dyDescent="0.3">
      <c r="A355" s="2"/>
      <c r="B355" s="23"/>
      <c r="C355" s="8"/>
      <c r="D355" s="8"/>
      <c r="E355" s="2"/>
      <c r="F355" s="2"/>
      <c r="G355" s="8"/>
      <c r="I355" t="e">
        <f>INDEX('Helper - Drop-downs'!$C$12:$C$24,MATCH(C355,'Helper - Drop-downs'!$A$12:$A$24,0))</f>
        <v>#N/A</v>
      </c>
      <c r="J355" s="44" t="str">
        <f t="shared" si="10"/>
        <v xml:space="preserve"> - </v>
      </c>
      <c r="K355" s="44" t="e">
        <f>INDEX('Helper - Inputs'!$G$15:$G$66,MATCH(J355,'Helper - Inputs'!$D$15:$D$66,0),1)</f>
        <v>#N/A</v>
      </c>
      <c r="L355" s="44" t="e">
        <f t="shared" si="11"/>
        <v>#N/A</v>
      </c>
    </row>
    <row r="356" spans="1:12" x14ac:dyDescent="0.3">
      <c r="A356" s="2"/>
      <c r="B356" s="23"/>
      <c r="C356" s="8"/>
      <c r="D356" s="8"/>
      <c r="E356" s="2"/>
      <c r="F356" s="2"/>
      <c r="G356" s="8"/>
      <c r="I356" t="e">
        <f>INDEX('Helper - Drop-downs'!$C$12:$C$24,MATCH(C356,'Helper - Drop-downs'!$A$12:$A$24,0))</f>
        <v>#N/A</v>
      </c>
      <c r="J356" s="44" t="str">
        <f t="shared" si="10"/>
        <v xml:space="preserve"> - </v>
      </c>
      <c r="K356" s="44" t="e">
        <f>INDEX('Helper - Inputs'!$G$15:$G$66,MATCH(J356,'Helper - Inputs'!$D$15:$D$66,0),1)</f>
        <v>#N/A</v>
      </c>
      <c r="L356" s="44" t="e">
        <f t="shared" si="11"/>
        <v>#N/A</v>
      </c>
    </row>
    <row r="357" spans="1:12" x14ac:dyDescent="0.3">
      <c r="A357" s="2"/>
      <c r="B357" s="23"/>
      <c r="C357" s="8"/>
      <c r="D357" s="8"/>
      <c r="E357" s="2"/>
      <c r="F357" s="2"/>
      <c r="G357" s="8"/>
      <c r="I357" t="e">
        <f>INDEX('Helper - Drop-downs'!$C$12:$C$24,MATCH(C357,'Helper - Drop-downs'!$A$12:$A$24,0))</f>
        <v>#N/A</v>
      </c>
      <c r="J357" s="44" t="str">
        <f t="shared" si="10"/>
        <v xml:space="preserve"> - </v>
      </c>
      <c r="K357" s="44" t="e">
        <f>INDEX('Helper - Inputs'!$G$15:$G$66,MATCH(J357,'Helper - Inputs'!$D$15:$D$66,0),1)</f>
        <v>#N/A</v>
      </c>
      <c r="L357" s="44" t="e">
        <f t="shared" si="11"/>
        <v>#N/A</v>
      </c>
    </row>
    <row r="358" spans="1:12" x14ac:dyDescent="0.3">
      <c r="A358" s="2"/>
      <c r="B358" s="23"/>
      <c r="C358" s="8"/>
      <c r="D358" s="8"/>
      <c r="E358" s="2"/>
      <c r="F358" s="2"/>
      <c r="G358" s="8"/>
      <c r="I358" t="e">
        <f>INDEX('Helper - Drop-downs'!$C$12:$C$24,MATCH(C358,'Helper - Drop-downs'!$A$12:$A$24,0))</f>
        <v>#N/A</v>
      </c>
      <c r="J358" s="44" t="str">
        <f t="shared" si="10"/>
        <v xml:space="preserve"> - </v>
      </c>
      <c r="K358" s="44" t="e">
        <f>INDEX('Helper - Inputs'!$G$15:$G$66,MATCH(J358,'Helper - Inputs'!$D$15:$D$66,0),1)</f>
        <v>#N/A</v>
      </c>
      <c r="L358" s="44" t="e">
        <f t="shared" si="11"/>
        <v>#N/A</v>
      </c>
    </row>
    <row r="359" spans="1:12" x14ac:dyDescent="0.3">
      <c r="A359" s="2"/>
      <c r="B359" s="23"/>
      <c r="C359" s="8"/>
      <c r="D359" s="8"/>
      <c r="E359" s="2"/>
      <c r="F359" s="2"/>
      <c r="G359" s="8"/>
      <c r="I359" t="e">
        <f>INDEX('Helper - Drop-downs'!$C$12:$C$24,MATCH(C359,'Helper - Drop-downs'!$A$12:$A$24,0))</f>
        <v>#N/A</v>
      </c>
      <c r="J359" s="44" t="str">
        <f t="shared" si="10"/>
        <v xml:space="preserve"> - </v>
      </c>
      <c r="K359" s="44" t="e">
        <f>INDEX('Helper - Inputs'!$G$15:$G$66,MATCH(J359,'Helper - Inputs'!$D$15:$D$66,0),1)</f>
        <v>#N/A</v>
      </c>
      <c r="L359" s="44" t="e">
        <f t="shared" si="11"/>
        <v>#N/A</v>
      </c>
    </row>
    <row r="360" spans="1:12" x14ac:dyDescent="0.3">
      <c r="A360" s="2"/>
      <c r="B360" s="23"/>
      <c r="C360" s="8"/>
      <c r="D360" s="8"/>
      <c r="E360" s="2"/>
      <c r="F360" s="2"/>
      <c r="G360" s="8"/>
      <c r="I360" t="e">
        <f>INDEX('Helper - Drop-downs'!$C$12:$C$24,MATCH(C360,'Helper - Drop-downs'!$A$12:$A$24,0))</f>
        <v>#N/A</v>
      </c>
      <c r="J360" s="44" t="str">
        <f t="shared" si="10"/>
        <v xml:space="preserve"> - </v>
      </c>
      <c r="K360" s="44" t="e">
        <f>INDEX('Helper - Inputs'!$G$15:$G$66,MATCH(J360,'Helper - Inputs'!$D$15:$D$66,0),1)</f>
        <v>#N/A</v>
      </c>
      <c r="L360" s="44" t="e">
        <f t="shared" si="11"/>
        <v>#N/A</v>
      </c>
    </row>
    <row r="361" spans="1:12" x14ac:dyDescent="0.3">
      <c r="A361" s="2"/>
      <c r="B361" s="23"/>
      <c r="C361" s="8"/>
      <c r="D361" s="8"/>
      <c r="E361" s="2"/>
      <c r="F361" s="2"/>
      <c r="G361" s="8"/>
      <c r="I361" t="e">
        <f>INDEX('Helper - Drop-downs'!$C$12:$C$24,MATCH(C361,'Helper - Drop-downs'!$A$12:$A$24,0))</f>
        <v>#N/A</v>
      </c>
      <c r="J361" s="44" t="str">
        <f t="shared" si="10"/>
        <v xml:space="preserve"> - </v>
      </c>
      <c r="K361" s="44" t="e">
        <f>INDEX('Helper - Inputs'!$G$15:$G$66,MATCH(J361,'Helper - Inputs'!$D$15:$D$66,0),1)</f>
        <v>#N/A</v>
      </c>
      <c r="L361" s="44" t="e">
        <f t="shared" si="11"/>
        <v>#N/A</v>
      </c>
    </row>
    <row r="362" spans="1:12" x14ac:dyDescent="0.3">
      <c r="A362" s="2"/>
      <c r="B362" s="23"/>
      <c r="C362" s="8"/>
      <c r="D362" s="8"/>
      <c r="E362" s="2"/>
      <c r="F362" s="2"/>
      <c r="G362" s="8"/>
      <c r="I362" t="e">
        <f>INDEX('Helper - Drop-downs'!$C$12:$C$24,MATCH(C362,'Helper - Drop-downs'!$A$12:$A$24,0))</f>
        <v>#N/A</v>
      </c>
      <c r="J362" s="44" t="str">
        <f t="shared" si="10"/>
        <v xml:space="preserve"> - </v>
      </c>
      <c r="K362" s="44" t="e">
        <f>INDEX('Helper - Inputs'!$G$15:$G$66,MATCH(J362,'Helper - Inputs'!$D$15:$D$66,0),1)</f>
        <v>#N/A</v>
      </c>
      <c r="L362" s="44" t="e">
        <f t="shared" si="11"/>
        <v>#N/A</v>
      </c>
    </row>
    <row r="363" spans="1:12" x14ac:dyDescent="0.3">
      <c r="A363" s="2"/>
      <c r="B363" s="23"/>
      <c r="C363" s="8"/>
      <c r="D363" s="8"/>
      <c r="E363" s="2"/>
      <c r="F363" s="2"/>
      <c r="G363" s="8"/>
      <c r="I363" t="e">
        <f>INDEX('Helper - Drop-downs'!$C$12:$C$24,MATCH(C363,'Helper - Drop-downs'!$A$12:$A$24,0))</f>
        <v>#N/A</v>
      </c>
      <c r="J363" s="44" t="str">
        <f t="shared" si="10"/>
        <v xml:space="preserve"> - </v>
      </c>
      <c r="K363" s="44" t="e">
        <f>INDEX('Helper - Inputs'!$G$15:$G$66,MATCH(J363,'Helper - Inputs'!$D$15:$D$66,0),1)</f>
        <v>#N/A</v>
      </c>
      <c r="L363" s="44" t="e">
        <f t="shared" si="11"/>
        <v>#N/A</v>
      </c>
    </row>
    <row r="364" spans="1:12" x14ac:dyDescent="0.3">
      <c r="A364" s="2"/>
      <c r="B364" s="23"/>
      <c r="C364" s="8"/>
      <c r="D364" s="8"/>
      <c r="E364" s="2"/>
      <c r="F364" s="2"/>
      <c r="G364" s="8"/>
      <c r="I364" t="e">
        <f>INDEX('Helper - Drop-downs'!$C$12:$C$24,MATCH(C364,'Helper - Drop-downs'!$A$12:$A$24,0))</f>
        <v>#N/A</v>
      </c>
      <c r="J364" s="44" t="str">
        <f t="shared" si="10"/>
        <v xml:space="preserve"> - </v>
      </c>
      <c r="K364" s="44" t="e">
        <f>INDEX('Helper - Inputs'!$G$15:$G$66,MATCH(J364,'Helper - Inputs'!$D$15:$D$66,0),1)</f>
        <v>#N/A</v>
      </c>
      <c r="L364" s="44" t="e">
        <f t="shared" si="11"/>
        <v>#N/A</v>
      </c>
    </row>
    <row r="365" spans="1:12" x14ac:dyDescent="0.3">
      <c r="A365" s="2"/>
      <c r="B365" s="23"/>
      <c r="C365" s="8"/>
      <c r="D365" s="8"/>
      <c r="E365" s="2"/>
      <c r="F365" s="2"/>
      <c r="G365" s="8"/>
      <c r="I365" t="e">
        <f>INDEX('Helper - Drop-downs'!$C$12:$C$24,MATCH(C365,'Helper - Drop-downs'!$A$12:$A$24,0))</f>
        <v>#N/A</v>
      </c>
      <c r="J365" s="44" t="str">
        <f t="shared" si="10"/>
        <v xml:space="preserve"> - </v>
      </c>
      <c r="K365" s="44" t="e">
        <f>INDEX('Helper - Inputs'!$G$15:$G$66,MATCH(J365,'Helper - Inputs'!$D$15:$D$66,0),1)</f>
        <v>#N/A</v>
      </c>
      <c r="L365" s="44" t="e">
        <f t="shared" si="11"/>
        <v>#N/A</v>
      </c>
    </row>
    <row r="366" spans="1:12" x14ac:dyDescent="0.3">
      <c r="A366" s="2"/>
      <c r="B366" s="23"/>
      <c r="C366" s="8"/>
      <c r="D366" s="8"/>
      <c r="E366" s="2"/>
      <c r="F366" s="2"/>
      <c r="G366" s="8"/>
      <c r="I366" t="e">
        <f>INDEX('Helper - Drop-downs'!$C$12:$C$24,MATCH(C366,'Helper - Drop-downs'!$A$12:$A$24,0))</f>
        <v>#N/A</v>
      </c>
      <c r="J366" s="44" t="str">
        <f t="shared" si="10"/>
        <v xml:space="preserve"> - </v>
      </c>
      <c r="K366" s="44" t="e">
        <f>INDEX('Helper - Inputs'!$G$15:$G$66,MATCH(J366,'Helper - Inputs'!$D$15:$D$66,0),1)</f>
        <v>#N/A</v>
      </c>
      <c r="L366" s="44" t="e">
        <f t="shared" si="11"/>
        <v>#N/A</v>
      </c>
    </row>
    <row r="367" spans="1:12" x14ac:dyDescent="0.3">
      <c r="A367" s="2"/>
      <c r="B367" s="23"/>
      <c r="C367" s="8"/>
      <c r="D367" s="8"/>
      <c r="E367" s="2"/>
      <c r="F367" s="2"/>
      <c r="G367" s="8"/>
      <c r="I367" t="e">
        <f>INDEX('Helper - Drop-downs'!$C$12:$C$24,MATCH(C367,'Helper - Drop-downs'!$A$12:$A$24,0))</f>
        <v>#N/A</v>
      </c>
      <c r="J367" s="44" t="str">
        <f t="shared" si="10"/>
        <v xml:space="preserve"> - </v>
      </c>
      <c r="K367" s="44" t="e">
        <f>INDEX('Helper - Inputs'!$G$15:$G$66,MATCH(J367,'Helper - Inputs'!$D$15:$D$66,0),1)</f>
        <v>#N/A</v>
      </c>
      <c r="L367" s="44" t="e">
        <f t="shared" si="11"/>
        <v>#N/A</v>
      </c>
    </row>
    <row r="368" spans="1:12" x14ac:dyDescent="0.3">
      <c r="A368" s="2"/>
      <c r="B368" s="23"/>
      <c r="C368" s="8"/>
      <c r="D368" s="8"/>
      <c r="E368" s="2"/>
      <c r="F368" s="2"/>
      <c r="G368" s="8"/>
      <c r="I368" t="e">
        <f>INDEX('Helper - Drop-downs'!$C$12:$C$24,MATCH(C368,'Helper - Drop-downs'!$A$12:$A$24,0))</f>
        <v>#N/A</v>
      </c>
      <c r="J368" s="44" t="str">
        <f t="shared" si="10"/>
        <v xml:space="preserve"> - </v>
      </c>
      <c r="K368" s="44" t="e">
        <f>INDEX('Helper - Inputs'!$G$15:$G$66,MATCH(J368,'Helper - Inputs'!$D$15:$D$66,0),1)</f>
        <v>#N/A</v>
      </c>
      <c r="L368" s="44" t="e">
        <f t="shared" si="11"/>
        <v>#N/A</v>
      </c>
    </row>
    <row r="369" spans="1:12" x14ac:dyDescent="0.3">
      <c r="A369" s="2"/>
      <c r="B369" s="23"/>
      <c r="C369" s="8"/>
      <c r="D369" s="8"/>
      <c r="E369" s="2"/>
      <c r="F369" s="2"/>
      <c r="G369" s="8"/>
      <c r="I369" t="e">
        <f>INDEX('Helper - Drop-downs'!$C$12:$C$24,MATCH(C369,'Helper - Drop-downs'!$A$12:$A$24,0))</f>
        <v>#N/A</v>
      </c>
      <c r="J369" s="44" t="str">
        <f t="shared" si="10"/>
        <v xml:space="preserve"> - </v>
      </c>
      <c r="K369" s="44" t="e">
        <f>INDEX('Helper - Inputs'!$G$15:$G$66,MATCH(J369,'Helper - Inputs'!$D$15:$D$66,0),1)</f>
        <v>#N/A</v>
      </c>
      <c r="L369" s="44" t="e">
        <f t="shared" si="11"/>
        <v>#N/A</v>
      </c>
    </row>
    <row r="370" spans="1:12" x14ac:dyDescent="0.3">
      <c r="A370" s="2"/>
      <c r="B370" s="23"/>
      <c r="C370" s="8"/>
      <c r="D370" s="8"/>
      <c r="E370" s="2"/>
      <c r="F370" s="2"/>
      <c r="G370" s="8"/>
      <c r="I370" t="e">
        <f>INDEX('Helper - Drop-downs'!$C$12:$C$24,MATCH(C370,'Helper - Drop-downs'!$A$12:$A$24,0))</f>
        <v>#N/A</v>
      </c>
      <c r="J370" s="44" t="str">
        <f t="shared" si="10"/>
        <v xml:space="preserve"> - </v>
      </c>
      <c r="K370" s="44" t="e">
        <f>INDEX('Helper - Inputs'!$G$15:$G$66,MATCH(J370,'Helper - Inputs'!$D$15:$D$66,0),1)</f>
        <v>#N/A</v>
      </c>
      <c r="L370" s="44" t="e">
        <f t="shared" si="11"/>
        <v>#N/A</v>
      </c>
    </row>
    <row r="371" spans="1:12" x14ac:dyDescent="0.3">
      <c r="A371" s="2"/>
      <c r="B371" s="23"/>
      <c r="C371" s="8"/>
      <c r="D371" s="8"/>
      <c r="E371" s="2"/>
      <c r="F371" s="2"/>
      <c r="G371" s="8"/>
      <c r="I371" t="e">
        <f>INDEX('Helper - Drop-downs'!$C$12:$C$24,MATCH(C371,'Helper - Drop-downs'!$A$12:$A$24,0))</f>
        <v>#N/A</v>
      </c>
      <c r="J371" s="44" t="str">
        <f t="shared" si="10"/>
        <v xml:space="preserve"> - </v>
      </c>
      <c r="K371" s="44" t="e">
        <f>INDEX('Helper - Inputs'!$G$15:$G$66,MATCH(J371,'Helper - Inputs'!$D$15:$D$66,0),1)</f>
        <v>#N/A</v>
      </c>
      <c r="L371" s="44" t="e">
        <f t="shared" si="11"/>
        <v>#N/A</v>
      </c>
    </row>
    <row r="372" spans="1:12" x14ac:dyDescent="0.3">
      <c r="A372" s="2"/>
      <c r="B372" s="23"/>
      <c r="C372" s="8"/>
      <c r="D372" s="8"/>
      <c r="E372" s="2"/>
      <c r="F372" s="2"/>
      <c r="G372" s="8"/>
      <c r="I372" t="e">
        <f>INDEX('Helper - Drop-downs'!$C$12:$C$24,MATCH(C372,'Helper - Drop-downs'!$A$12:$A$24,0))</f>
        <v>#N/A</v>
      </c>
      <c r="J372" s="44" t="str">
        <f t="shared" si="10"/>
        <v xml:space="preserve"> - </v>
      </c>
      <c r="K372" s="44" t="e">
        <f>INDEX('Helper - Inputs'!$G$15:$G$66,MATCH(J372,'Helper - Inputs'!$D$15:$D$66,0),1)</f>
        <v>#N/A</v>
      </c>
      <c r="L372" s="44" t="e">
        <f t="shared" si="11"/>
        <v>#N/A</v>
      </c>
    </row>
    <row r="373" spans="1:12" x14ac:dyDescent="0.3">
      <c r="A373" s="2"/>
      <c r="B373" s="23"/>
      <c r="C373" s="8"/>
      <c r="D373" s="8"/>
      <c r="E373" s="2"/>
      <c r="F373" s="2"/>
      <c r="G373" s="8"/>
      <c r="I373" t="e">
        <f>INDEX('Helper - Drop-downs'!$C$12:$C$24,MATCH(C373,'Helper - Drop-downs'!$A$12:$A$24,0))</f>
        <v>#N/A</v>
      </c>
      <c r="J373" s="44" t="str">
        <f t="shared" si="10"/>
        <v xml:space="preserve"> - </v>
      </c>
      <c r="K373" s="44" t="e">
        <f>INDEX('Helper - Inputs'!$G$15:$G$66,MATCH(J373,'Helper - Inputs'!$D$15:$D$66,0),1)</f>
        <v>#N/A</v>
      </c>
      <c r="L373" s="44" t="e">
        <f t="shared" si="11"/>
        <v>#N/A</v>
      </c>
    </row>
    <row r="374" spans="1:12" x14ac:dyDescent="0.3">
      <c r="A374" s="2"/>
      <c r="B374" s="23"/>
      <c r="C374" s="8"/>
      <c r="D374" s="8"/>
      <c r="E374" s="2"/>
      <c r="F374" s="2"/>
      <c r="G374" s="8"/>
      <c r="I374" t="e">
        <f>INDEX('Helper - Drop-downs'!$C$12:$C$24,MATCH(C374,'Helper - Drop-downs'!$A$12:$A$24,0))</f>
        <v>#N/A</v>
      </c>
      <c r="J374" s="44" t="str">
        <f t="shared" si="10"/>
        <v xml:space="preserve"> - </v>
      </c>
      <c r="K374" s="44" t="e">
        <f>INDEX('Helper - Inputs'!$G$15:$G$66,MATCH(J374,'Helper - Inputs'!$D$15:$D$66,0),1)</f>
        <v>#N/A</v>
      </c>
      <c r="L374" s="44" t="e">
        <f t="shared" si="11"/>
        <v>#N/A</v>
      </c>
    </row>
    <row r="375" spans="1:12" x14ac:dyDescent="0.3">
      <c r="A375" s="2"/>
      <c r="B375" s="23"/>
      <c r="C375" s="8"/>
      <c r="D375" s="8"/>
      <c r="E375" s="2"/>
      <c r="F375" s="2"/>
      <c r="G375" s="8"/>
      <c r="I375" t="e">
        <f>INDEX('Helper - Drop-downs'!$C$12:$C$24,MATCH(C375,'Helper - Drop-downs'!$A$12:$A$24,0))</f>
        <v>#N/A</v>
      </c>
      <c r="J375" s="44" t="str">
        <f t="shared" si="10"/>
        <v xml:space="preserve"> - </v>
      </c>
      <c r="K375" s="44" t="e">
        <f>INDEX('Helper - Inputs'!$G$15:$G$66,MATCH(J375,'Helper - Inputs'!$D$15:$D$66,0),1)</f>
        <v>#N/A</v>
      </c>
      <c r="L375" s="44" t="e">
        <f t="shared" si="11"/>
        <v>#N/A</v>
      </c>
    </row>
    <row r="376" spans="1:12" x14ac:dyDescent="0.3">
      <c r="A376" s="2"/>
      <c r="B376" s="23"/>
      <c r="C376" s="8"/>
      <c r="D376" s="8"/>
      <c r="E376" s="2"/>
      <c r="F376" s="2"/>
      <c r="G376" s="8"/>
      <c r="I376" t="e">
        <f>INDEX('Helper - Drop-downs'!$C$12:$C$24,MATCH(C376,'Helper - Drop-downs'!$A$12:$A$24,0))</f>
        <v>#N/A</v>
      </c>
      <c r="J376" s="44" t="str">
        <f t="shared" si="10"/>
        <v xml:space="preserve"> - </v>
      </c>
      <c r="K376" s="44" t="e">
        <f>INDEX('Helper - Inputs'!$G$15:$G$66,MATCH(J376,'Helper - Inputs'!$D$15:$D$66,0),1)</f>
        <v>#N/A</v>
      </c>
      <c r="L376" s="44" t="e">
        <f t="shared" si="11"/>
        <v>#N/A</v>
      </c>
    </row>
    <row r="377" spans="1:12" x14ac:dyDescent="0.3">
      <c r="A377" s="2"/>
      <c r="B377" s="23"/>
      <c r="C377" s="8"/>
      <c r="D377" s="8"/>
      <c r="E377" s="2"/>
      <c r="F377" s="2"/>
      <c r="G377" s="8"/>
      <c r="I377" t="e">
        <f>INDEX('Helper - Drop-downs'!$C$12:$C$24,MATCH(C377,'Helper - Drop-downs'!$A$12:$A$24,0))</f>
        <v>#N/A</v>
      </c>
      <c r="J377" s="44" t="str">
        <f t="shared" si="10"/>
        <v xml:space="preserve"> - </v>
      </c>
      <c r="K377" s="44" t="e">
        <f>INDEX('Helper - Inputs'!$G$15:$G$66,MATCH(J377,'Helper - Inputs'!$D$15:$D$66,0),1)</f>
        <v>#N/A</v>
      </c>
      <c r="L377" s="44" t="e">
        <f t="shared" si="11"/>
        <v>#N/A</v>
      </c>
    </row>
    <row r="378" spans="1:12" x14ac:dyDescent="0.3">
      <c r="A378" s="2"/>
      <c r="B378" s="23"/>
      <c r="C378" s="8"/>
      <c r="D378" s="8"/>
      <c r="E378" s="2"/>
      <c r="F378" s="2"/>
      <c r="G378" s="8"/>
      <c r="I378" t="e">
        <f>INDEX('Helper - Drop-downs'!$C$12:$C$24,MATCH(C378,'Helper - Drop-downs'!$A$12:$A$24,0))</f>
        <v>#N/A</v>
      </c>
      <c r="J378" s="44" t="str">
        <f t="shared" si="10"/>
        <v xml:space="preserve"> - </v>
      </c>
      <c r="K378" s="44" t="e">
        <f>INDEX('Helper - Inputs'!$G$15:$G$66,MATCH(J378,'Helper - Inputs'!$D$15:$D$66,0),1)</f>
        <v>#N/A</v>
      </c>
      <c r="L378" s="44" t="e">
        <f t="shared" si="11"/>
        <v>#N/A</v>
      </c>
    </row>
    <row r="379" spans="1:12" x14ac:dyDescent="0.3">
      <c r="A379" s="2"/>
      <c r="B379" s="23"/>
      <c r="C379" s="8"/>
      <c r="D379" s="8"/>
      <c r="E379" s="2"/>
      <c r="F379" s="2"/>
      <c r="G379" s="8"/>
      <c r="I379" t="e">
        <f>INDEX('Helper - Drop-downs'!$C$12:$C$24,MATCH(C379,'Helper - Drop-downs'!$A$12:$A$24,0))</f>
        <v>#N/A</v>
      </c>
      <c r="J379" s="44" t="str">
        <f t="shared" si="10"/>
        <v xml:space="preserve"> - </v>
      </c>
      <c r="K379" s="44" t="e">
        <f>INDEX('Helper - Inputs'!$G$15:$G$66,MATCH(J379,'Helper - Inputs'!$D$15:$D$66,0),1)</f>
        <v>#N/A</v>
      </c>
      <c r="L379" s="44" t="e">
        <f t="shared" si="11"/>
        <v>#N/A</v>
      </c>
    </row>
    <row r="380" spans="1:12" x14ac:dyDescent="0.3">
      <c r="A380" s="2"/>
      <c r="B380" s="23"/>
      <c r="C380" s="8"/>
      <c r="D380" s="8"/>
      <c r="E380" s="2"/>
      <c r="F380" s="2"/>
      <c r="G380" s="8"/>
      <c r="I380" t="e">
        <f>INDEX('Helper - Drop-downs'!$C$12:$C$24,MATCH(C380,'Helper - Drop-downs'!$A$12:$A$24,0))</f>
        <v>#N/A</v>
      </c>
      <c r="J380" s="44" t="str">
        <f t="shared" si="10"/>
        <v xml:space="preserve"> - </v>
      </c>
      <c r="K380" s="44" t="e">
        <f>INDEX('Helper - Inputs'!$G$15:$G$66,MATCH(J380,'Helper - Inputs'!$D$15:$D$66,0),1)</f>
        <v>#N/A</v>
      </c>
      <c r="L380" s="44" t="e">
        <f t="shared" si="11"/>
        <v>#N/A</v>
      </c>
    </row>
    <row r="381" spans="1:12" x14ac:dyDescent="0.3">
      <c r="A381" s="2"/>
      <c r="B381" s="23"/>
      <c r="C381" s="8"/>
      <c r="D381" s="8"/>
      <c r="E381" s="2"/>
      <c r="F381" s="2"/>
      <c r="G381" s="8"/>
      <c r="I381" t="e">
        <f>INDEX('Helper - Drop-downs'!$C$12:$C$24,MATCH(C381,'Helper - Drop-downs'!$A$12:$A$24,0))</f>
        <v>#N/A</v>
      </c>
      <c r="J381" s="44" t="str">
        <f t="shared" si="10"/>
        <v xml:space="preserve"> - </v>
      </c>
      <c r="K381" s="44" t="e">
        <f>INDEX('Helper - Inputs'!$G$15:$G$66,MATCH(J381,'Helper - Inputs'!$D$15:$D$66,0),1)</f>
        <v>#N/A</v>
      </c>
      <c r="L381" s="44" t="e">
        <f t="shared" si="11"/>
        <v>#N/A</v>
      </c>
    </row>
    <row r="382" spans="1:12" x14ac:dyDescent="0.3">
      <c r="A382" s="2"/>
      <c r="B382" s="23"/>
      <c r="C382" s="8"/>
      <c r="D382" s="8"/>
      <c r="E382" s="2"/>
      <c r="F382" s="2"/>
      <c r="G382" s="8"/>
      <c r="I382" t="e">
        <f>INDEX('Helper - Drop-downs'!$C$12:$C$24,MATCH(C382,'Helper - Drop-downs'!$A$12:$A$24,0))</f>
        <v>#N/A</v>
      </c>
      <c r="J382" s="44" t="str">
        <f t="shared" si="10"/>
        <v xml:space="preserve"> - </v>
      </c>
      <c r="K382" s="44" t="e">
        <f>INDEX('Helper - Inputs'!$G$15:$G$66,MATCH(J382,'Helper - Inputs'!$D$15:$D$66,0),1)</f>
        <v>#N/A</v>
      </c>
      <c r="L382" s="44" t="e">
        <f t="shared" si="11"/>
        <v>#N/A</v>
      </c>
    </row>
    <row r="383" spans="1:12" x14ac:dyDescent="0.3">
      <c r="A383" s="2"/>
      <c r="B383" s="23"/>
      <c r="C383" s="8"/>
      <c r="D383" s="8"/>
      <c r="E383" s="2"/>
      <c r="F383" s="2"/>
      <c r="G383" s="8"/>
      <c r="I383" t="e">
        <f>INDEX('Helper - Drop-downs'!$C$12:$C$24,MATCH(C383,'Helper - Drop-downs'!$A$12:$A$24,0))</f>
        <v>#N/A</v>
      </c>
      <c r="J383" s="44" t="str">
        <f t="shared" si="10"/>
        <v xml:space="preserve"> - </v>
      </c>
      <c r="K383" s="44" t="e">
        <f>INDEX('Helper - Inputs'!$G$15:$G$66,MATCH(J383,'Helper - Inputs'!$D$15:$D$66,0),1)</f>
        <v>#N/A</v>
      </c>
      <c r="L383" s="44" t="e">
        <f t="shared" si="11"/>
        <v>#N/A</v>
      </c>
    </row>
    <row r="384" spans="1:12" x14ac:dyDescent="0.3">
      <c r="A384" s="2"/>
      <c r="B384" s="23"/>
      <c r="C384" s="8"/>
      <c r="D384" s="8"/>
      <c r="E384" s="2"/>
      <c r="F384" s="2"/>
      <c r="G384" s="8"/>
      <c r="I384" t="e">
        <f>INDEX('Helper - Drop-downs'!$C$12:$C$24,MATCH(C384,'Helper - Drop-downs'!$A$12:$A$24,0))</f>
        <v>#N/A</v>
      </c>
      <c r="J384" s="44" t="str">
        <f t="shared" si="10"/>
        <v xml:space="preserve"> - </v>
      </c>
      <c r="K384" s="44" t="e">
        <f>INDEX('Helper - Inputs'!$G$15:$G$66,MATCH(J384,'Helper - Inputs'!$D$15:$D$66,0),1)</f>
        <v>#N/A</v>
      </c>
      <c r="L384" s="44" t="e">
        <f t="shared" si="11"/>
        <v>#N/A</v>
      </c>
    </row>
    <row r="385" spans="1:12" x14ac:dyDescent="0.3">
      <c r="A385" s="2"/>
      <c r="B385" s="23"/>
      <c r="C385" s="8"/>
      <c r="D385" s="8"/>
      <c r="E385" s="2"/>
      <c r="F385" s="2"/>
      <c r="G385" s="8"/>
      <c r="I385" t="e">
        <f>INDEX('Helper - Drop-downs'!$C$12:$C$24,MATCH(C385,'Helper - Drop-downs'!$A$12:$A$24,0))</f>
        <v>#N/A</v>
      </c>
      <c r="J385" s="44" t="str">
        <f t="shared" si="10"/>
        <v xml:space="preserve"> - </v>
      </c>
      <c r="K385" s="44" t="e">
        <f>INDEX('Helper - Inputs'!$G$15:$G$66,MATCH(J385,'Helper - Inputs'!$D$15:$D$66,0),1)</f>
        <v>#N/A</v>
      </c>
      <c r="L385" s="44" t="e">
        <f t="shared" si="11"/>
        <v>#N/A</v>
      </c>
    </row>
    <row r="386" spans="1:12" x14ac:dyDescent="0.3">
      <c r="A386" s="2"/>
      <c r="B386" s="23"/>
      <c r="C386" s="8"/>
      <c r="D386" s="8"/>
      <c r="E386" s="2"/>
      <c r="F386" s="2"/>
      <c r="G386" s="8"/>
      <c r="I386" t="e">
        <f>INDEX('Helper - Drop-downs'!$C$12:$C$24,MATCH(C386,'Helper - Drop-downs'!$A$12:$A$24,0))</f>
        <v>#N/A</v>
      </c>
      <c r="J386" s="44" t="str">
        <f t="shared" si="10"/>
        <v xml:space="preserve"> - </v>
      </c>
      <c r="K386" s="44" t="e">
        <f>INDEX('Helper - Inputs'!$G$15:$G$66,MATCH(J386,'Helper - Inputs'!$D$15:$D$66,0),1)</f>
        <v>#N/A</v>
      </c>
      <c r="L386" s="44" t="e">
        <f t="shared" si="11"/>
        <v>#N/A</v>
      </c>
    </row>
    <row r="387" spans="1:12" x14ac:dyDescent="0.3">
      <c r="A387" s="2"/>
      <c r="B387" s="23"/>
      <c r="C387" s="8"/>
      <c r="D387" s="8"/>
      <c r="E387" s="2"/>
      <c r="F387" s="2"/>
      <c r="G387" s="8"/>
      <c r="I387" t="e">
        <f>INDEX('Helper - Drop-downs'!$C$12:$C$24,MATCH(C387,'Helper - Drop-downs'!$A$12:$A$24,0))</f>
        <v>#N/A</v>
      </c>
      <c r="J387" s="44" t="str">
        <f t="shared" si="10"/>
        <v xml:space="preserve"> - </v>
      </c>
      <c r="K387" s="44" t="e">
        <f>INDEX('Helper - Inputs'!$G$15:$G$66,MATCH(J387,'Helper - Inputs'!$D$15:$D$66,0),1)</f>
        <v>#N/A</v>
      </c>
      <c r="L387" s="44" t="e">
        <f t="shared" si="11"/>
        <v>#N/A</v>
      </c>
    </row>
    <row r="388" spans="1:12" x14ac:dyDescent="0.3">
      <c r="A388" s="2"/>
      <c r="B388" s="23"/>
      <c r="C388" s="8"/>
      <c r="D388" s="8"/>
      <c r="E388" s="2"/>
      <c r="F388" s="2"/>
      <c r="G388" s="8"/>
      <c r="I388" t="e">
        <f>INDEX('Helper - Drop-downs'!$C$12:$C$24,MATCH(C388,'Helper - Drop-downs'!$A$12:$A$24,0))</f>
        <v>#N/A</v>
      </c>
      <c r="J388" s="44" t="str">
        <f t="shared" si="10"/>
        <v xml:space="preserve"> - </v>
      </c>
      <c r="K388" s="44" t="e">
        <f>INDEX('Helper - Inputs'!$G$15:$G$66,MATCH(J388,'Helper - Inputs'!$D$15:$D$66,0),1)</f>
        <v>#N/A</v>
      </c>
      <c r="L388" s="44" t="e">
        <f t="shared" si="11"/>
        <v>#N/A</v>
      </c>
    </row>
    <row r="389" spans="1:12" x14ac:dyDescent="0.3">
      <c r="A389" s="2"/>
      <c r="B389" s="23"/>
      <c r="C389" s="8"/>
      <c r="D389" s="8"/>
      <c r="E389" s="2"/>
      <c r="F389" s="2"/>
      <c r="G389" s="8"/>
      <c r="I389" t="e">
        <f>INDEX('Helper - Drop-downs'!$C$12:$C$24,MATCH(C389,'Helper - Drop-downs'!$A$12:$A$24,0))</f>
        <v>#N/A</v>
      </c>
      <c r="J389" s="44" t="str">
        <f t="shared" si="10"/>
        <v xml:space="preserve"> - </v>
      </c>
      <c r="K389" s="44" t="e">
        <f>INDEX('Helper - Inputs'!$G$15:$G$66,MATCH(J389,'Helper - Inputs'!$D$15:$D$66,0),1)</f>
        <v>#N/A</v>
      </c>
      <c r="L389" s="44" t="e">
        <f t="shared" si="11"/>
        <v>#N/A</v>
      </c>
    </row>
    <row r="390" spans="1:12" x14ac:dyDescent="0.3">
      <c r="A390" s="2"/>
      <c r="B390" s="23"/>
      <c r="C390" s="8"/>
      <c r="D390" s="8"/>
      <c r="E390" s="2"/>
      <c r="F390" s="2"/>
      <c r="G390" s="8"/>
      <c r="I390" t="e">
        <f>INDEX('Helper - Drop-downs'!$C$12:$C$24,MATCH(C390,'Helper - Drop-downs'!$A$12:$A$24,0))</f>
        <v>#N/A</v>
      </c>
      <c r="J390" s="44" t="str">
        <f t="shared" ref="J390:J453" si="12">E390&amp;" - "&amp;F390</f>
        <v xml:space="preserve"> - </v>
      </c>
      <c r="K390" s="44" t="e">
        <f>INDEX('Helper - Inputs'!$G$15:$G$66,MATCH(J390,'Helper - Inputs'!$D$15:$D$66,0),1)</f>
        <v>#N/A</v>
      </c>
      <c r="L390" s="44" t="e">
        <f t="shared" ref="L390:L453" si="13">E390&amp;" - "&amp;K390</f>
        <v>#N/A</v>
      </c>
    </row>
    <row r="391" spans="1:12" x14ac:dyDescent="0.3">
      <c r="A391" s="2"/>
      <c r="B391" s="23"/>
      <c r="C391" s="8"/>
      <c r="D391" s="8"/>
      <c r="E391" s="2"/>
      <c r="F391" s="2"/>
      <c r="G391" s="8"/>
      <c r="I391" t="e">
        <f>INDEX('Helper - Drop-downs'!$C$12:$C$24,MATCH(C391,'Helper - Drop-downs'!$A$12:$A$24,0))</f>
        <v>#N/A</v>
      </c>
      <c r="J391" s="44" t="str">
        <f t="shared" si="12"/>
        <v xml:space="preserve"> - </v>
      </c>
      <c r="K391" s="44" t="e">
        <f>INDEX('Helper - Inputs'!$G$15:$G$66,MATCH(J391,'Helper - Inputs'!$D$15:$D$66,0),1)</f>
        <v>#N/A</v>
      </c>
      <c r="L391" s="44" t="e">
        <f t="shared" si="13"/>
        <v>#N/A</v>
      </c>
    </row>
    <row r="392" spans="1:12" x14ac:dyDescent="0.3">
      <c r="A392" s="2"/>
      <c r="B392" s="23"/>
      <c r="C392" s="8"/>
      <c r="D392" s="8"/>
      <c r="E392" s="2"/>
      <c r="F392" s="2"/>
      <c r="G392" s="8"/>
      <c r="I392" t="e">
        <f>INDEX('Helper - Drop-downs'!$C$12:$C$24,MATCH(C392,'Helper - Drop-downs'!$A$12:$A$24,0))</f>
        <v>#N/A</v>
      </c>
      <c r="J392" s="44" t="str">
        <f t="shared" si="12"/>
        <v xml:space="preserve"> - </v>
      </c>
      <c r="K392" s="44" t="e">
        <f>INDEX('Helper - Inputs'!$G$15:$G$66,MATCH(J392,'Helper - Inputs'!$D$15:$D$66,0),1)</f>
        <v>#N/A</v>
      </c>
      <c r="L392" s="44" t="e">
        <f t="shared" si="13"/>
        <v>#N/A</v>
      </c>
    </row>
    <row r="393" spans="1:12" x14ac:dyDescent="0.3">
      <c r="A393" s="2"/>
      <c r="B393" s="23"/>
      <c r="C393" s="8"/>
      <c r="D393" s="8"/>
      <c r="E393" s="2"/>
      <c r="F393" s="2"/>
      <c r="G393" s="8"/>
      <c r="I393" t="e">
        <f>INDEX('Helper - Drop-downs'!$C$12:$C$24,MATCH(C393,'Helper - Drop-downs'!$A$12:$A$24,0))</f>
        <v>#N/A</v>
      </c>
      <c r="J393" s="44" t="str">
        <f t="shared" si="12"/>
        <v xml:space="preserve"> - </v>
      </c>
      <c r="K393" s="44" t="e">
        <f>INDEX('Helper - Inputs'!$G$15:$G$66,MATCH(J393,'Helper - Inputs'!$D$15:$D$66,0),1)</f>
        <v>#N/A</v>
      </c>
      <c r="L393" s="44" t="e">
        <f t="shared" si="13"/>
        <v>#N/A</v>
      </c>
    </row>
    <row r="394" spans="1:12" x14ac:dyDescent="0.3">
      <c r="A394" s="2"/>
      <c r="B394" s="23"/>
      <c r="C394" s="8"/>
      <c r="D394" s="8"/>
      <c r="E394" s="2"/>
      <c r="F394" s="2"/>
      <c r="G394" s="8"/>
      <c r="I394" t="e">
        <f>INDEX('Helper - Drop-downs'!$C$12:$C$24,MATCH(C394,'Helper - Drop-downs'!$A$12:$A$24,0))</f>
        <v>#N/A</v>
      </c>
      <c r="J394" s="44" t="str">
        <f t="shared" si="12"/>
        <v xml:space="preserve"> - </v>
      </c>
      <c r="K394" s="44" t="e">
        <f>INDEX('Helper - Inputs'!$G$15:$G$66,MATCH(J394,'Helper - Inputs'!$D$15:$D$66,0),1)</f>
        <v>#N/A</v>
      </c>
      <c r="L394" s="44" t="e">
        <f t="shared" si="13"/>
        <v>#N/A</v>
      </c>
    </row>
    <row r="395" spans="1:12" x14ac:dyDescent="0.3">
      <c r="A395" s="2"/>
      <c r="B395" s="23"/>
      <c r="C395" s="8"/>
      <c r="D395" s="8"/>
      <c r="E395" s="2"/>
      <c r="F395" s="2"/>
      <c r="G395" s="8"/>
      <c r="I395" t="e">
        <f>INDEX('Helper - Drop-downs'!$C$12:$C$24,MATCH(C395,'Helper - Drop-downs'!$A$12:$A$24,0))</f>
        <v>#N/A</v>
      </c>
      <c r="J395" s="44" t="str">
        <f t="shared" si="12"/>
        <v xml:space="preserve"> - </v>
      </c>
      <c r="K395" s="44" t="e">
        <f>INDEX('Helper - Inputs'!$G$15:$G$66,MATCH(J395,'Helper - Inputs'!$D$15:$D$66,0),1)</f>
        <v>#N/A</v>
      </c>
      <c r="L395" s="44" t="e">
        <f t="shared" si="13"/>
        <v>#N/A</v>
      </c>
    </row>
    <row r="396" spans="1:12" x14ac:dyDescent="0.3">
      <c r="A396" s="2"/>
      <c r="B396" s="23"/>
      <c r="C396" s="8"/>
      <c r="D396" s="8"/>
      <c r="E396" s="2"/>
      <c r="F396" s="2"/>
      <c r="G396" s="8"/>
      <c r="I396" t="e">
        <f>INDEX('Helper - Drop-downs'!$C$12:$C$24,MATCH(C396,'Helper - Drop-downs'!$A$12:$A$24,0))</f>
        <v>#N/A</v>
      </c>
      <c r="J396" s="44" t="str">
        <f t="shared" si="12"/>
        <v xml:space="preserve"> - </v>
      </c>
      <c r="K396" s="44" t="e">
        <f>INDEX('Helper - Inputs'!$G$15:$G$66,MATCH(J396,'Helper - Inputs'!$D$15:$D$66,0),1)</f>
        <v>#N/A</v>
      </c>
      <c r="L396" s="44" t="e">
        <f t="shared" si="13"/>
        <v>#N/A</v>
      </c>
    </row>
    <row r="397" spans="1:12" x14ac:dyDescent="0.3">
      <c r="A397" s="2"/>
      <c r="B397" s="23"/>
      <c r="C397" s="8"/>
      <c r="D397" s="8"/>
      <c r="E397" s="2"/>
      <c r="F397" s="2"/>
      <c r="G397" s="8"/>
      <c r="I397" t="e">
        <f>INDEX('Helper - Drop-downs'!$C$12:$C$24,MATCH(C397,'Helper - Drop-downs'!$A$12:$A$24,0))</f>
        <v>#N/A</v>
      </c>
      <c r="J397" s="44" t="str">
        <f t="shared" si="12"/>
        <v xml:space="preserve"> - </v>
      </c>
      <c r="K397" s="44" t="e">
        <f>INDEX('Helper - Inputs'!$G$15:$G$66,MATCH(J397,'Helper - Inputs'!$D$15:$D$66,0),1)</f>
        <v>#N/A</v>
      </c>
      <c r="L397" s="44" t="e">
        <f t="shared" si="13"/>
        <v>#N/A</v>
      </c>
    </row>
    <row r="398" spans="1:12" x14ac:dyDescent="0.3">
      <c r="A398" s="2"/>
      <c r="B398" s="23"/>
      <c r="C398" s="8"/>
      <c r="D398" s="8"/>
      <c r="E398" s="2"/>
      <c r="F398" s="2"/>
      <c r="G398" s="8"/>
      <c r="I398" t="e">
        <f>INDEX('Helper - Drop-downs'!$C$12:$C$24,MATCH(C398,'Helper - Drop-downs'!$A$12:$A$24,0))</f>
        <v>#N/A</v>
      </c>
      <c r="J398" s="44" t="str">
        <f t="shared" si="12"/>
        <v xml:space="preserve"> - </v>
      </c>
      <c r="K398" s="44" t="e">
        <f>INDEX('Helper - Inputs'!$G$15:$G$66,MATCH(J398,'Helper - Inputs'!$D$15:$D$66,0),1)</f>
        <v>#N/A</v>
      </c>
      <c r="L398" s="44" t="e">
        <f t="shared" si="13"/>
        <v>#N/A</v>
      </c>
    </row>
    <row r="399" spans="1:12" x14ac:dyDescent="0.3">
      <c r="A399" s="2"/>
      <c r="B399" s="23"/>
      <c r="C399" s="8"/>
      <c r="D399" s="8"/>
      <c r="E399" s="2"/>
      <c r="F399" s="2"/>
      <c r="G399" s="8"/>
      <c r="I399" t="e">
        <f>INDEX('Helper - Drop-downs'!$C$12:$C$24,MATCH(C399,'Helper - Drop-downs'!$A$12:$A$24,0))</f>
        <v>#N/A</v>
      </c>
      <c r="J399" s="44" t="str">
        <f t="shared" si="12"/>
        <v xml:space="preserve"> - </v>
      </c>
      <c r="K399" s="44" t="e">
        <f>INDEX('Helper - Inputs'!$G$15:$G$66,MATCH(J399,'Helper - Inputs'!$D$15:$D$66,0),1)</f>
        <v>#N/A</v>
      </c>
      <c r="L399" s="44" t="e">
        <f t="shared" si="13"/>
        <v>#N/A</v>
      </c>
    </row>
    <row r="400" spans="1:12" x14ac:dyDescent="0.3">
      <c r="A400" s="2"/>
      <c r="B400" s="23"/>
      <c r="C400" s="8"/>
      <c r="D400" s="8"/>
      <c r="E400" s="2"/>
      <c r="F400" s="2"/>
      <c r="G400" s="8"/>
      <c r="I400" t="e">
        <f>INDEX('Helper - Drop-downs'!$C$12:$C$24,MATCH(C400,'Helper - Drop-downs'!$A$12:$A$24,0))</f>
        <v>#N/A</v>
      </c>
      <c r="J400" s="44" t="str">
        <f t="shared" si="12"/>
        <v xml:space="preserve"> - </v>
      </c>
      <c r="K400" s="44" t="e">
        <f>INDEX('Helper - Inputs'!$G$15:$G$66,MATCH(J400,'Helper - Inputs'!$D$15:$D$66,0),1)</f>
        <v>#N/A</v>
      </c>
      <c r="L400" s="44" t="e">
        <f t="shared" si="13"/>
        <v>#N/A</v>
      </c>
    </row>
    <row r="401" spans="1:12" x14ac:dyDescent="0.3">
      <c r="A401" s="2"/>
      <c r="B401" s="23"/>
      <c r="C401" s="8"/>
      <c r="D401" s="8"/>
      <c r="E401" s="2"/>
      <c r="F401" s="2"/>
      <c r="G401" s="8"/>
      <c r="I401" t="e">
        <f>INDEX('Helper - Drop-downs'!$C$12:$C$24,MATCH(C401,'Helper - Drop-downs'!$A$12:$A$24,0))</f>
        <v>#N/A</v>
      </c>
      <c r="J401" s="44" t="str">
        <f t="shared" si="12"/>
        <v xml:space="preserve"> - </v>
      </c>
      <c r="K401" s="44" t="e">
        <f>INDEX('Helper - Inputs'!$G$15:$G$66,MATCH(J401,'Helper - Inputs'!$D$15:$D$66,0),1)</f>
        <v>#N/A</v>
      </c>
      <c r="L401" s="44" t="e">
        <f t="shared" si="13"/>
        <v>#N/A</v>
      </c>
    </row>
    <row r="402" spans="1:12" x14ac:dyDescent="0.3">
      <c r="A402" s="2"/>
      <c r="B402" s="23"/>
      <c r="C402" s="8"/>
      <c r="D402" s="8"/>
      <c r="E402" s="2"/>
      <c r="F402" s="2"/>
      <c r="G402" s="8"/>
      <c r="I402" t="e">
        <f>INDEX('Helper - Drop-downs'!$C$12:$C$24,MATCH(C402,'Helper - Drop-downs'!$A$12:$A$24,0))</f>
        <v>#N/A</v>
      </c>
      <c r="J402" s="44" t="str">
        <f t="shared" si="12"/>
        <v xml:space="preserve"> - </v>
      </c>
      <c r="K402" s="44" t="e">
        <f>INDEX('Helper - Inputs'!$G$15:$G$66,MATCH(J402,'Helper - Inputs'!$D$15:$D$66,0),1)</f>
        <v>#N/A</v>
      </c>
      <c r="L402" s="44" t="e">
        <f t="shared" si="13"/>
        <v>#N/A</v>
      </c>
    </row>
    <row r="403" spans="1:12" x14ac:dyDescent="0.3">
      <c r="A403" s="2"/>
      <c r="B403" s="23"/>
      <c r="C403" s="8"/>
      <c r="D403" s="8"/>
      <c r="E403" s="2"/>
      <c r="F403" s="2"/>
      <c r="G403" s="8"/>
      <c r="I403" t="e">
        <f>INDEX('Helper - Drop-downs'!$C$12:$C$24,MATCH(C403,'Helper - Drop-downs'!$A$12:$A$24,0))</f>
        <v>#N/A</v>
      </c>
      <c r="J403" s="44" t="str">
        <f t="shared" si="12"/>
        <v xml:space="preserve"> - </v>
      </c>
      <c r="K403" s="44" t="e">
        <f>INDEX('Helper - Inputs'!$G$15:$G$66,MATCH(J403,'Helper - Inputs'!$D$15:$D$66,0),1)</f>
        <v>#N/A</v>
      </c>
      <c r="L403" s="44" t="e">
        <f t="shared" si="13"/>
        <v>#N/A</v>
      </c>
    </row>
    <row r="404" spans="1:12" x14ac:dyDescent="0.3">
      <c r="A404" s="2"/>
      <c r="B404" s="23"/>
      <c r="C404" s="8"/>
      <c r="D404" s="8"/>
      <c r="E404" s="2"/>
      <c r="F404" s="2"/>
      <c r="G404" s="8"/>
      <c r="I404" t="e">
        <f>INDEX('Helper - Drop-downs'!$C$12:$C$24,MATCH(C404,'Helper - Drop-downs'!$A$12:$A$24,0))</f>
        <v>#N/A</v>
      </c>
      <c r="J404" s="44" t="str">
        <f t="shared" si="12"/>
        <v xml:space="preserve"> - </v>
      </c>
      <c r="K404" s="44" t="e">
        <f>INDEX('Helper - Inputs'!$G$15:$G$66,MATCH(J404,'Helper - Inputs'!$D$15:$D$66,0),1)</f>
        <v>#N/A</v>
      </c>
      <c r="L404" s="44" t="e">
        <f t="shared" si="13"/>
        <v>#N/A</v>
      </c>
    </row>
    <row r="405" spans="1:12" x14ac:dyDescent="0.3">
      <c r="A405" s="2"/>
      <c r="B405" s="23"/>
      <c r="C405" s="8"/>
      <c r="D405" s="8"/>
      <c r="E405" s="2"/>
      <c r="F405" s="2"/>
      <c r="G405" s="8"/>
      <c r="I405" t="e">
        <f>INDEX('Helper - Drop-downs'!$C$12:$C$24,MATCH(C405,'Helper - Drop-downs'!$A$12:$A$24,0))</f>
        <v>#N/A</v>
      </c>
      <c r="J405" s="44" t="str">
        <f t="shared" si="12"/>
        <v xml:space="preserve"> - </v>
      </c>
      <c r="K405" s="44" t="e">
        <f>INDEX('Helper - Inputs'!$G$15:$G$66,MATCH(J405,'Helper - Inputs'!$D$15:$D$66,0),1)</f>
        <v>#N/A</v>
      </c>
      <c r="L405" s="44" t="e">
        <f t="shared" si="13"/>
        <v>#N/A</v>
      </c>
    </row>
    <row r="406" spans="1:12" x14ac:dyDescent="0.3">
      <c r="A406" s="2"/>
      <c r="B406" s="23"/>
      <c r="C406" s="8"/>
      <c r="D406" s="8"/>
      <c r="E406" s="2"/>
      <c r="F406" s="2"/>
      <c r="G406" s="8"/>
      <c r="I406" t="e">
        <f>INDEX('Helper - Drop-downs'!$C$12:$C$24,MATCH(C406,'Helper - Drop-downs'!$A$12:$A$24,0))</f>
        <v>#N/A</v>
      </c>
      <c r="J406" s="44" t="str">
        <f t="shared" si="12"/>
        <v xml:space="preserve"> - </v>
      </c>
      <c r="K406" s="44" t="e">
        <f>INDEX('Helper - Inputs'!$G$15:$G$66,MATCH(J406,'Helper - Inputs'!$D$15:$D$66,0),1)</f>
        <v>#N/A</v>
      </c>
      <c r="L406" s="44" t="e">
        <f t="shared" si="13"/>
        <v>#N/A</v>
      </c>
    </row>
    <row r="407" spans="1:12" x14ac:dyDescent="0.3">
      <c r="A407" s="2"/>
      <c r="B407" s="23"/>
      <c r="C407" s="8"/>
      <c r="D407" s="8"/>
      <c r="E407" s="2"/>
      <c r="F407" s="2"/>
      <c r="G407" s="8"/>
      <c r="I407" t="e">
        <f>INDEX('Helper - Drop-downs'!$C$12:$C$24,MATCH(C407,'Helper - Drop-downs'!$A$12:$A$24,0))</f>
        <v>#N/A</v>
      </c>
      <c r="J407" s="44" t="str">
        <f t="shared" si="12"/>
        <v xml:space="preserve"> - </v>
      </c>
      <c r="K407" s="44" t="e">
        <f>INDEX('Helper - Inputs'!$G$15:$G$66,MATCH(J407,'Helper - Inputs'!$D$15:$D$66,0),1)</f>
        <v>#N/A</v>
      </c>
      <c r="L407" s="44" t="e">
        <f t="shared" si="13"/>
        <v>#N/A</v>
      </c>
    </row>
    <row r="408" spans="1:12" x14ac:dyDescent="0.3">
      <c r="A408" s="2"/>
      <c r="B408" s="23"/>
      <c r="C408" s="8"/>
      <c r="D408" s="8"/>
      <c r="E408" s="2"/>
      <c r="F408" s="2"/>
      <c r="G408" s="8"/>
      <c r="I408" t="e">
        <f>INDEX('Helper - Drop-downs'!$C$12:$C$24,MATCH(C408,'Helper - Drop-downs'!$A$12:$A$24,0))</f>
        <v>#N/A</v>
      </c>
      <c r="J408" s="44" t="str">
        <f t="shared" si="12"/>
        <v xml:space="preserve"> - </v>
      </c>
      <c r="K408" s="44" t="e">
        <f>INDEX('Helper - Inputs'!$G$15:$G$66,MATCH(J408,'Helper - Inputs'!$D$15:$D$66,0),1)</f>
        <v>#N/A</v>
      </c>
      <c r="L408" s="44" t="e">
        <f t="shared" si="13"/>
        <v>#N/A</v>
      </c>
    </row>
    <row r="409" spans="1:12" x14ac:dyDescent="0.3">
      <c r="A409" s="2"/>
      <c r="B409" s="23"/>
      <c r="C409" s="8"/>
      <c r="D409" s="8"/>
      <c r="E409" s="2"/>
      <c r="F409" s="2"/>
      <c r="G409" s="8"/>
      <c r="I409" t="e">
        <f>INDEX('Helper - Drop-downs'!$C$12:$C$24,MATCH(C409,'Helper - Drop-downs'!$A$12:$A$24,0))</f>
        <v>#N/A</v>
      </c>
      <c r="J409" s="44" t="str">
        <f t="shared" si="12"/>
        <v xml:space="preserve"> - </v>
      </c>
      <c r="K409" s="44" t="e">
        <f>INDEX('Helper - Inputs'!$G$15:$G$66,MATCH(J409,'Helper - Inputs'!$D$15:$D$66,0),1)</f>
        <v>#N/A</v>
      </c>
      <c r="L409" s="44" t="e">
        <f t="shared" si="13"/>
        <v>#N/A</v>
      </c>
    </row>
    <row r="410" spans="1:12" x14ac:dyDescent="0.3">
      <c r="A410" s="2"/>
      <c r="B410" s="23"/>
      <c r="C410" s="8"/>
      <c r="D410" s="8"/>
      <c r="E410" s="2"/>
      <c r="F410" s="2"/>
      <c r="G410" s="8"/>
      <c r="I410" t="e">
        <f>INDEX('Helper - Drop-downs'!$C$12:$C$24,MATCH(C410,'Helper - Drop-downs'!$A$12:$A$24,0))</f>
        <v>#N/A</v>
      </c>
      <c r="J410" s="44" t="str">
        <f t="shared" si="12"/>
        <v xml:space="preserve"> - </v>
      </c>
      <c r="K410" s="44" t="e">
        <f>INDEX('Helper - Inputs'!$G$15:$G$66,MATCH(J410,'Helper - Inputs'!$D$15:$D$66,0),1)</f>
        <v>#N/A</v>
      </c>
      <c r="L410" s="44" t="e">
        <f t="shared" si="13"/>
        <v>#N/A</v>
      </c>
    </row>
    <row r="411" spans="1:12" x14ac:dyDescent="0.3">
      <c r="A411" s="2"/>
      <c r="B411" s="23"/>
      <c r="C411" s="8"/>
      <c r="D411" s="8"/>
      <c r="E411" s="2"/>
      <c r="F411" s="2"/>
      <c r="G411" s="8"/>
      <c r="I411" t="e">
        <f>INDEX('Helper - Drop-downs'!$C$12:$C$24,MATCH(C411,'Helper - Drop-downs'!$A$12:$A$24,0))</f>
        <v>#N/A</v>
      </c>
      <c r="J411" s="44" t="str">
        <f t="shared" si="12"/>
        <v xml:space="preserve"> - </v>
      </c>
      <c r="K411" s="44" t="e">
        <f>INDEX('Helper - Inputs'!$G$15:$G$66,MATCH(J411,'Helper - Inputs'!$D$15:$D$66,0),1)</f>
        <v>#N/A</v>
      </c>
      <c r="L411" s="44" t="e">
        <f t="shared" si="13"/>
        <v>#N/A</v>
      </c>
    </row>
    <row r="412" spans="1:12" x14ac:dyDescent="0.3">
      <c r="A412" s="2"/>
      <c r="B412" s="23"/>
      <c r="C412" s="8"/>
      <c r="D412" s="8"/>
      <c r="E412" s="2"/>
      <c r="F412" s="2"/>
      <c r="G412" s="8"/>
      <c r="I412" t="e">
        <f>INDEX('Helper - Drop-downs'!$C$12:$C$24,MATCH(C412,'Helper - Drop-downs'!$A$12:$A$24,0))</f>
        <v>#N/A</v>
      </c>
      <c r="J412" s="44" t="str">
        <f t="shared" si="12"/>
        <v xml:space="preserve"> - </v>
      </c>
      <c r="K412" s="44" t="e">
        <f>INDEX('Helper - Inputs'!$G$15:$G$66,MATCH(J412,'Helper - Inputs'!$D$15:$D$66,0),1)</f>
        <v>#N/A</v>
      </c>
      <c r="L412" s="44" t="e">
        <f t="shared" si="13"/>
        <v>#N/A</v>
      </c>
    </row>
    <row r="413" spans="1:12" x14ac:dyDescent="0.3">
      <c r="A413" s="2"/>
      <c r="B413" s="23"/>
      <c r="C413" s="8"/>
      <c r="D413" s="8"/>
      <c r="E413" s="2"/>
      <c r="F413" s="2"/>
      <c r="G413" s="8"/>
      <c r="I413" t="e">
        <f>INDEX('Helper - Drop-downs'!$C$12:$C$24,MATCH(C413,'Helper - Drop-downs'!$A$12:$A$24,0))</f>
        <v>#N/A</v>
      </c>
      <c r="J413" s="44" t="str">
        <f t="shared" si="12"/>
        <v xml:space="preserve"> - </v>
      </c>
      <c r="K413" s="44" t="e">
        <f>INDEX('Helper - Inputs'!$G$15:$G$66,MATCH(J413,'Helper - Inputs'!$D$15:$D$66,0),1)</f>
        <v>#N/A</v>
      </c>
      <c r="L413" s="44" t="e">
        <f t="shared" si="13"/>
        <v>#N/A</v>
      </c>
    </row>
    <row r="414" spans="1:12" x14ac:dyDescent="0.3">
      <c r="A414" s="2"/>
      <c r="B414" s="23"/>
      <c r="C414" s="8"/>
      <c r="D414" s="8"/>
      <c r="E414" s="2"/>
      <c r="F414" s="2"/>
      <c r="G414" s="8"/>
      <c r="I414" t="e">
        <f>INDEX('Helper - Drop-downs'!$C$12:$C$24,MATCH(C414,'Helper - Drop-downs'!$A$12:$A$24,0))</f>
        <v>#N/A</v>
      </c>
      <c r="J414" s="44" t="str">
        <f t="shared" si="12"/>
        <v xml:space="preserve"> - </v>
      </c>
      <c r="K414" s="44" t="e">
        <f>INDEX('Helper - Inputs'!$G$15:$G$66,MATCH(J414,'Helper - Inputs'!$D$15:$D$66,0),1)</f>
        <v>#N/A</v>
      </c>
      <c r="L414" s="44" t="e">
        <f t="shared" si="13"/>
        <v>#N/A</v>
      </c>
    </row>
    <row r="415" spans="1:12" x14ac:dyDescent="0.3">
      <c r="A415" s="2"/>
      <c r="B415" s="23"/>
      <c r="C415" s="8"/>
      <c r="D415" s="8"/>
      <c r="E415" s="2"/>
      <c r="F415" s="2"/>
      <c r="G415" s="8"/>
      <c r="I415" t="e">
        <f>INDEX('Helper - Drop-downs'!$C$12:$C$24,MATCH(C415,'Helper - Drop-downs'!$A$12:$A$24,0))</f>
        <v>#N/A</v>
      </c>
      <c r="J415" s="44" t="str">
        <f t="shared" si="12"/>
        <v xml:space="preserve"> - </v>
      </c>
      <c r="K415" s="44" t="e">
        <f>INDEX('Helper - Inputs'!$G$15:$G$66,MATCH(J415,'Helper - Inputs'!$D$15:$D$66,0),1)</f>
        <v>#N/A</v>
      </c>
      <c r="L415" s="44" t="e">
        <f t="shared" si="13"/>
        <v>#N/A</v>
      </c>
    </row>
    <row r="416" spans="1:12" x14ac:dyDescent="0.3">
      <c r="A416" s="2"/>
      <c r="B416" s="23"/>
      <c r="C416" s="8"/>
      <c r="D416" s="8"/>
      <c r="E416" s="2"/>
      <c r="F416" s="2"/>
      <c r="G416" s="8"/>
      <c r="I416" t="e">
        <f>INDEX('Helper - Drop-downs'!$C$12:$C$24,MATCH(C416,'Helper - Drop-downs'!$A$12:$A$24,0))</f>
        <v>#N/A</v>
      </c>
      <c r="J416" s="44" t="str">
        <f t="shared" si="12"/>
        <v xml:space="preserve"> - </v>
      </c>
      <c r="K416" s="44" t="e">
        <f>INDEX('Helper - Inputs'!$G$15:$G$66,MATCH(J416,'Helper - Inputs'!$D$15:$D$66,0),1)</f>
        <v>#N/A</v>
      </c>
      <c r="L416" s="44" t="e">
        <f t="shared" si="13"/>
        <v>#N/A</v>
      </c>
    </row>
    <row r="417" spans="1:12" x14ac:dyDescent="0.3">
      <c r="A417" s="2"/>
      <c r="B417" s="23"/>
      <c r="C417" s="8"/>
      <c r="D417" s="8"/>
      <c r="E417" s="2"/>
      <c r="F417" s="2"/>
      <c r="G417" s="8"/>
      <c r="I417" t="e">
        <f>INDEX('Helper - Drop-downs'!$C$12:$C$24,MATCH(C417,'Helper - Drop-downs'!$A$12:$A$24,0))</f>
        <v>#N/A</v>
      </c>
      <c r="J417" s="44" t="str">
        <f t="shared" si="12"/>
        <v xml:space="preserve"> - </v>
      </c>
      <c r="K417" s="44" t="e">
        <f>INDEX('Helper - Inputs'!$G$15:$G$66,MATCH(J417,'Helper - Inputs'!$D$15:$D$66,0),1)</f>
        <v>#N/A</v>
      </c>
      <c r="L417" s="44" t="e">
        <f t="shared" si="13"/>
        <v>#N/A</v>
      </c>
    </row>
    <row r="418" spans="1:12" x14ac:dyDescent="0.3">
      <c r="A418" s="2"/>
      <c r="B418" s="23"/>
      <c r="C418" s="8"/>
      <c r="D418" s="8"/>
      <c r="E418" s="2"/>
      <c r="F418" s="2"/>
      <c r="G418" s="8"/>
      <c r="I418" t="e">
        <f>INDEX('Helper - Drop-downs'!$C$12:$C$24,MATCH(C418,'Helper - Drop-downs'!$A$12:$A$24,0))</f>
        <v>#N/A</v>
      </c>
      <c r="J418" s="44" t="str">
        <f t="shared" si="12"/>
        <v xml:space="preserve"> - </v>
      </c>
      <c r="K418" s="44" t="e">
        <f>INDEX('Helper - Inputs'!$G$15:$G$66,MATCH(J418,'Helper - Inputs'!$D$15:$D$66,0),1)</f>
        <v>#N/A</v>
      </c>
      <c r="L418" s="44" t="e">
        <f t="shared" si="13"/>
        <v>#N/A</v>
      </c>
    </row>
    <row r="419" spans="1:12" x14ac:dyDescent="0.3">
      <c r="A419" s="2"/>
      <c r="B419" s="23"/>
      <c r="C419" s="8"/>
      <c r="D419" s="8"/>
      <c r="E419" s="2"/>
      <c r="F419" s="2"/>
      <c r="G419" s="8"/>
      <c r="I419" t="e">
        <f>INDEX('Helper - Drop-downs'!$C$12:$C$24,MATCH(C419,'Helper - Drop-downs'!$A$12:$A$24,0))</f>
        <v>#N/A</v>
      </c>
      <c r="J419" s="44" t="str">
        <f t="shared" si="12"/>
        <v xml:space="preserve"> - </v>
      </c>
      <c r="K419" s="44" t="e">
        <f>INDEX('Helper - Inputs'!$G$15:$G$66,MATCH(J419,'Helper - Inputs'!$D$15:$D$66,0),1)</f>
        <v>#N/A</v>
      </c>
      <c r="L419" s="44" t="e">
        <f t="shared" si="13"/>
        <v>#N/A</v>
      </c>
    </row>
    <row r="420" spans="1:12" x14ac:dyDescent="0.3">
      <c r="A420" s="2"/>
      <c r="B420" s="23"/>
      <c r="C420" s="8"/>
      <c r="D420" s="8"/>
      <c r="E420" s="2"/>
      <c r="F420" s="2"/>
      <c r="G420" s="8"/>
      <c r="I420" t="e">
        <f>INDEX('Helper - Drop-downs'!$C$12:$C$24,MATCH(C420,'Helper - Drop-downs'!$A$12:$A$24,0))</f>
        <v>#N/A</v>
      </c>
      <c r="J420" s="44" t="str">
        <f t="shared" si="12"/>
        <v xml:space="preserve"> - </v>
      </c>
      <c r="K420" s="44" t="e">
        <f>INDEX('Helper - Inputs'!$G$15:$G$66,MATCH(J420,'Helper - Inputs'!$D$15:$D$66,0),1)</f>
        <v>#N/A</v>
      </c>
      <c r="L420" s="44" t="e">
        <f t="shared" si="13"/>
        <v>#N/A</v>
      </c>
    </row>
    <row r="421" spans="1:12" x14ac:dyDescent="0.3">
      <c r="A421" s="2"/>
      <c r="B421" s="23"/>
      <c r="C421" s="8"/>
      <c r="D421" s="8"/>
      <c r="E421" s="2"/>
      <c r="F421" s="2"/>
      <c r="G421" s="8"/>
      <c r="I421" t="e">
        <f>INDEX('Helper - Drop-downs'!$C$12:$C$24,MATCH(C421,'Helper - Drop-downs'!$A$12:$A$24,0))</f>
        <v>#N/A</v>
      </c>
      <c r="J421" s="44" t="str">
        <f t="shared" si="12"/>
        <v xml:space="preserve"> - </v>
      </c>
      <c r="K421" s="44" t="e">
        <f>INDEX('Helper - Inputs'!$G$15:$G$66,MATCH(J421,'Helper - Inputs'!$D$15:$D$66,0),1)</f>
        <v>#N/A</v>
      </c>
      <c r="L421" s="44" t="e">
        <f t="shared" si="13"/>
        <v>#N/A</v>
      </c>
    </row>
    <row r="422" spans="1:12" x14ac:dyDescent="0.3">
      <c r="A422" s="2"/>
      <c r="B422" s="23"/>
      <c r="C422" s="8"/>
      <c r="D422" s="8"/>
      <c r="E422" s="2"/>
      <c r="F422" s="2"/>
      <c r="G422" s="8"/>
      <c r="I422" t="e">
        <f>INDEX('Helper - Drop-downs'!$C$12:$C$24,MATCH(C422,'Helper - Drop-downs'!$A$12:$A$24,0))</f>
        <v>#N/A</v>
      </c>
      <c r="J422" s="44" t="str">
        <f t="shared" si="12"/>
        <v xml:space="preserve"> - </v>
      </c>
      <c r="K422" s="44" t="e">
        <f>INDEX('Helper - Inputs'!$G$15:$G$66,MATCH(J422,'Helper - Inputs'!$D$15:$D$66,0),1)</f>
        <v>#N/A</v>
      </c>
      <c r="L422" s="44" t="e">
        <f t="shared" si="13"/>
        <v>#N/A</v>
      </c>
    </row>
    <row r="423" spans="1:12" x14ac:dyDescent="0.3">
      <c r="A423" s="2"/>
      <c r="B423" s="23"/>
      <c r="C423" s="8"/>
      <c r="D423" s="8"/>
      <c r="E423" s="2"/>
      <c r="F423" s="2"/>
      <c r="G423" s="8"/>
      <c r="I423" t="e">
        <f>INDEX('Helper - Drop-downs'!$C$12:$C$24,MATCH(C423,'Helper - Drop-downs'!$A$12:$A$24,0))</f>
        <v>#N/A</v>
      </c>
      <c r="J423" s="44" t="str">
        <f t="shared" si="12"/>
        <v xml:space="preserve"> - </v>
      </c>
      <c r="K423" s="44" t="e">
        <f>INDEX('Helper - Inputs'!$G$15:$G$66,MATCH(J423,'Helper - Inputs'!$D$15:$D$66,0),1)</f>
        <v>#N/A</v>
      </c>
      <c r="L423" s="44" t="e">
        <f t="shared" si="13"/>
        <v>#N/A</v>
      </c>
    </row>
    <row r="424" spans="1:12" x14ac:dyDescent="0.3">
      <c r="A424" s="2"/>
      <c r="B424" s="23"/>
      <c r="C424" s="8"/>
      <c r="D424" s="8"/>
      <c r="E424" s="2"/>
      <c r="F424" s="2"/>
      <c r="G424" s="8"/>
      <c r="I424" t="e">
        <f>INDEX('Helper - Drop-downs'!$C$12:$C$24,MATCH(C424,'Helper - Drop-downs'!$A$12:$A$24,0))</f>
        <v>#N/A</v>
      </c>
      <c r="J424" s="44" t="str">
        <f t="shared" si="12"/>
        <v xml:space="preserve"> - </v>
      </c>
      <c r="K424" s="44" t="e">
        <f>INDEX('Helper - Inputs'!$G$15:$G$66,MATCH(J424,'Helper - Inputs'!$D$15:$D$66,0),1)</f>
        <v>#N/A</v>
      </c>
      <c r="L424" s="44" t="e">
        <f t="shared" si="13"/>
        <v>#N/A</v>
      </c>
    </row>
    <row r="425" spans="1:12" x14ac:dyDescent="0.3">
      <c r="A425" s="2"/>
      <c r="B425" s="23"/>
      <c r="C425" s="8"/>
      <c r="D425" s="8"/>
      <c r="E425" s="2"/>
      <c r="F425" s="2"/>
      <c r="G425" s="8"/>
      <c r="I425" t="e">
        <f>INDEX('Helper - Drop-downs'!$C$12:$C$24,MATCH(C425,'Helper - Drop-downs'!$A$12:$A$24,0))</f>
        <v>#N/A</v>
      </c>
      <c r="J425" s="44" t="str">
        <f t="shared" si="12"/>
        <v xml:space="preserve"> - </v>
      </c>
      <c r="K425" s="44" t="e">
        <f>INDEX('Helper - Inputs'!$G$15:$G$66,MATCH(J425,'Helper - Inputs'!$D$15:$D$66,0),1)</f>
        <v>#N/A</v>
      </c>
      <c r="L425" s="44" t="e">
        <f t="shared" si="13"/>
        <v>#N/A</v>
      </c>
    </row>
    <row r="426" spans="1:12" x14ac:dyDescent="0.3">
      <c r="A426" s="2"/>
      <c r="B426" s="23"/>
      <c r="C426" s="8"/>
      <c r="D426" s="8"/>
      <c r="E426" s="2"/>
      <c r="F426" s="2"/>
      <c r="G426" s="8"/>
      <c r="I426" t="e">
        <f>INDEX('Helper - Drop-downs'!$C$12:$C$24,MATCH(C426,'Helper - Drop-downs'!$A$12:$A$24,0))</f>
        <v>#N/A</v>
      </c>
      <c r="J426" s="44" t="str">
        <f t="shared" si="12"/>
        <v xml:space="preserve"> - </v>
      </c>
      <c r="K426" s="44" t="e">
        <f>INDEX('Helper - Inputs'!$G$15:$G$66,MATCH(J426,'Helper - Inputs'!$D$15:$D$66,0),1)</f>
        <v>#N/A</v>
      </c>
      <c r="L426" s="44" t="e">
        <f t="shared" si="13"/>
        <v>#N/A</v>
      </c>
    </row>
    <row r="427" spans="1:12" x14ac:dyDescent="0.3">
      <c r="A427" s="2"/>
      <c r="B427" s="23"/>
      <c r="C427" s="8"/>
      <c r="D427" s="8"/>
      <c r="E427" s="2"/>
      <c r="F427" s="2"/>
      <c r="G427" s="8"/>
      <c r="I427" t="e">
        <f>INDEX('Helper - Drop-downs'!$C$12:$C$24,MATCH(C427,'Helper - Drop-downs'!$A$12:$A$24,0))</f>
        <v>#N/A</v>
      </c>
      <c r="J427" s="44" t="str">
        <f t="shared" si="12"/>
        <v xml:space="preserve"> - </v>
      </c>
      <c r="K427" s="44" t="e">
        <f>INDEX('Helper - Inputs'!$G$15:$G$66,MATCH(J427,'Helper - Inputs'!$D$15:$D$66,0),1)</f>
        <v>#N/A</v>
      </c>
      <c r="L427" s="44" t="e">
        <f t="shared" si="13"/>
        <v>#N/A</v>
      </c>
    </row>
    <row r="428" spans="1:12" x14ac:dyDescent="0.3">
      <c r="A428" s="2"/>
      <c r="B428" s="23"/>
      <c r="C428" s="8"/>
      <c r="D428" s="8"/>
      <c r="E428" s="2"/>
      <c r="F428" s="2"/>
      <c r="G428" s="8"/>
      <c r="I428" t="e">
        <f>INDEX('Helper - Drop-downs'!$C$12:$C$24,MATCH(C428,'Helper - Drop-downs'!$A$12:$A$24,0))</f>
        <v>#N/A</v>
      </c>
      <c r="J428" s="44" t="str">
        <f t="shared" si="12"/>
        <v xml:space="preserve"> - </v>
      </c>
      <c r="K428" s="44" t="e">
        <f>INDEX('Helper - Inputs'!$G$15:$G$66,MATCH(J428,'Helper - Inputs'!$D$15:$D$66,0),1)</f>
        <v>#N/A</v>
      </c>
      <c r="L428" s="44" t="e">
        <f t="shared" si="13"/>
        <v>#N/A</v>
      </c>
    </row>
    <row r="429" spans="1:12" x14ac:dyDescent="0.3">
      <c r="A429" s="2"/>
      <c r="B429" s="23"/>
      <c r="C429" s="8"/>
      <c r="D429" s="8"/>
      <c r="E429" s="2"/>
      <c r="F429" s="2"/>
      <c r="G429" s="8"/>
      <c r="I429" t="e">
        <f>INDEX('Helper - Drop-downs'!$C$12:$C$24,MATCH(C429,'Helper - Drop-downs'!$A$12:$A$24,0))</f>
        <v>#N/A</v>
      </c>
      <c r="J429" s="44" t="str">
        <f t="shared" si="12"/>
        <v xml:space="preserve"> - </v>
      </c>
      <c r="K429" s="44" t="e">
        <f>INDEX('Helper - Inputs'!$G$15:$G$66,MATCH(J429,'Helper - Inputs'!$D$15:$D$66,0),1)</f>
        <v>#N/A</v>
      </c>
      <c r="L429" s="44" t="e">
        <f t="shared" si="13"/>
        <v>#N/A</v>
      </c>
    </row>
    <row r="430" spans="1:12" x14ac:dyDescent="0.3">
      <c r="A430" s="2"/>
      <c r="B430" s="23"/>
      <c r="C430" s="8"/>
      <c r="D430" s="8"/>
      <c r="E430" s="2"/>
      <c r="F430" s="2"/>
      <c r="G430" s="8"/>
      <c r="I430" t="e">
        <f>INDEX('Helper - Drop-downs'!$C$12:$C$24,MATCH(C430,'Helper - Drop-downs'!$A$12:$A$24,0))</f>
        <v>#N/A</v>
      </c>
      <c r="J430" s="44" t="str">
        <f t="shared" si="12"/>
        <v xml:space="preserve"> - </v>
      </c>
      <c r="K430" s="44" t="e">
        <f>INDEX('Helper - Inputs'!$G$15:$G$66,MATCH(J430,'Helper - Inputs'!$D$15:$D$66,0),1)</f>
        <v>#N/A</v>
      </c>
      <c r="L430" s="44" t="e">
        <f t="shared" si="13"/>
        <v>#N/A</v>
      </c>
    </row>
    <row r="431" spans="1:12" x14ac:dyDescent="0.3">
      <c r="A431" s="2"/>
      <c r="B431" s="23"/>
      <c r="C431" s="8"/>
      <c r="D431" s="8"/>
      <c r="E431" s="2"/>
      <c r="F431" s="2"/>
      <c r="G431" s="8"/>
      <c r="I431" t="e">
        <f>INDEX('Helper - Drop-downs'!$C$12:$C$24,MATCH(C431,'Helper - Drop-downs'!$A$12:$A$24,0))</f>
        <v>#N/A</v>
      </c>
      <c r="J431" s="44" t="str">
        <f t="shared" si="12"/>
        <v xml:space="preserve"> - </v>
      </c>
      <c r="K431" s="44" t="e">
        <f>INDEX('Helper - Inputs'!$G$15:$G$66,MATCH(J431,'Helper - Inputs'!$D$15:$D$66,0),1)</f>
        <v>#N/A</v>
      </c>
      <c r="L431" s="44" t="e">
        <f t="shared" si="13"/>
        <v>#N/A</v>
      </c>
    </row>
    <row r="432" spans="1:12" x14ac:dyDescent="0.3">
      <c r="A432" s="2"/>
      <c r="B432" s="23"/>
      <c r="C432" s="8"/>
      <c r="D432" s="8"/>
      <c r="E432" s="2"/>
      <c r="F432" s="2"/>
      <c r="G432" s="8"/>
      <c r="I432" t="e">
        <f>INDEX('Helper - Drop-downs'!$C$12:$C$24,MATCH(C432,'Helper - Drop-downs'!$A$12:$A$24,0))</f>
        <v>#N/A</v>
      </c>
      <c r="J432" s="44" t="str">
        <f t="shared" si="12"/>
        <v xml:space="preserve"> - </v>
      </c>
      <c r="K432" s="44" t="e">
        <f>INDEX('Helper - Inputs'!$G$15:$G$66,MATCH(J432,'Helper - Inputs'!$D$15:$D$66,0),1)</f>
        <v>#N/A</v>
      </c>
      <c r="L432" s="44" t="e">
        <f t="shared" si="13"/>
        <v>#N/A</v>
      </c>
    </row>
    <row r="433" spans="1:12" x14ac:dyDescent="0.3">
      <c r="A433" s="2"/>
      <c r="B433" s="23"/>
      <c r="C433" s="8"/>
      <c r="D433" s="8"/>
      <c r="E433" s="2"/>
      <c r="F433" s="2"/>
      <c r="G433" s="8"/>
      <c r="I433" t="e">
        <f>INDEX('Helper - Drop-downs'!$C$12:$C$24,MATCH(C433,'Helper - Drop-downs'!$A$12:$A$24,0))</f>
        <v>#N/A</v>
      </c>
      <c r="J433" s="44" t="str">
        <f t="shared" si="12"/>
        <v xml:space="preserve"> - </v>
      </c>
      <c r="K433" s="44" t="e">
        <f>INDEX('Helper - Inputs'!$G$15:$G$66,MATCH(J433,'Helper - Inputs'!$D$15:$D$66,0),1)</f>
        <v>#N/A</v>
      </c>
      <c r="L433" s="44" t="e">
        <f t="shared" si="13"/>
        <v>#N/A</v>
      </c>
    </row>
    <row r="434" spans="1:12" x14ac:dyDescent="0.3">
      <c r="A434" s="2"/>
      <c r="B434" s="23"/>
      <c r="C434" s="8"/>
      <c r="D434" s="8"/>
      <c r="E434" s="2"/>
      <c r="F434" s="2"/>
      <c r="G434" s="8"/>
      <c r="I434" t="e">
        <f>INDEX('Helper - Drop-downs'!$C$12:$C$24,MATCH(C434,'Helper - Drop-downs'!$A$12:$A$24,0))</f>
        <v>#N/A</v>
      </c>
      <c r="J434" s="44" t="str">
        <f t="shared" si="12"/>
        <v xml:space="preserve"> - </v>
      </c>
      <c r="K434" s="44" t="e">
        <f>INDEX('Helper - Inputs'!$G$15:$G$66,MATCH(J434,'Helper - Inputs'!$D$15:$D$66,0),1)</f>
        <v>#N/A</v>
      </c>
      <c r="L434" s="44" t="e">
        <f t="shared" si="13"/>
        <v>#N/A</v>
      </c>
    </row>
    <row r="435" spans="1:12" x14ac:dyDescent="0.3">
      <c r="A435" s="2"/>
      <c r="B435" s="23"/>
      <c r="C435" s="8"/>
      <c r="D435" s="8"/>
      <c r="E435" s="2"/>
      <c r="F435" s="2"/>
      <c r="G435" s="8"/>
      <c r="I435" t="e">
        <f>INDEX('Helper - Drop-downs'!$C$12:$C$24,MATCH(C435,'Helper - Drop-downs'!$A$12:$A$24,0))</f>
        <v>#N/A</v>
      </c>
      <c r="J435" s="44" t="str">
        <f t="shared" si="12"/>
        <v xml:space="preserve"> - </v>
      </c>
      <c r="K435" s="44" t="e">
        <f>INDEX('Helper - Inputs'!$G$15:$G$66,MATCH(J435,'Helper - Inputs'!$D$15:$D$66,0),1)</f>
        <v>#N/A</v>
      </c>
      <c r="L435" s="44" t="e">
        <f t="shared" si="13"/>
        <v>#N/A</v>
      </c>
    </row>
    <row r="436" spans="1:12" x14ac:dyDescent="0.3">
      <c r="A436" s="2"/>
      <c r="B436" s="23"/>
      <c r="C436" s="8"/>
      <c r="D436" s="8"/>
      <c r="E436" s="2"/>
      <c r="F436" s="2"/>
      <c r="G436" s="8"/>
      <c r="I436" t="e">
        <f>INDEX('Helper - Drop-downs'!$C$12:$C$24,MATCH(C436,'Helper - Drop-downs'!$A$12:$A$24,0))</f>
        <v>#N/A</v>
      </c>
      <c r="J436" s="44" t="str">
        <f t="shared" si="12"/>
        <v xml:space="preserve"> - </v>
      </c>
      <c r="K436" s="44" t="e">
        <f>INDEX('Helper - Inputs'!$G$15:$G$66,MATCH(J436,'Helper - Inputs'!$D$15:$D$66,0),1)</f>
        <v>#N/A</v>
      </c>
      <c r="L436" s="44" t="e">
        <f t="shared" si="13"/>
        <v>#N/A</v>
      </c>
    </row>
    <row r="437" spans="1:12" x14ac:dyDescent="0.3">
      <c r="A437" s="2"/>
      <c r="B437" s="23"/>
      <c r="C437" s="8"/>
      <c r="D437" s="8"/>
      <c r="E437" s="2"/>
      <c r="F437" s="2"/>
      <c r="G437" s="8"/>
      <c r="I437" t="e">
        <f>INDEX('Helper - Drop-downs'!$C$12:$C$24,MATCH(C437,'Helper - Drop-downs'!$A$12:$A$24,0))</f>
        <v>#N/A</v>
      </c>
      <c r="J437" s="44" t="str">
        <f t="shared" si="12"/>
        <v xml:space="preserve"> - </v>
      </c>
      <c r="K437" s="44" t="e">
        <f>INDEX('Helper - Inputs'!$G$15:$G$66,MATCH(J437,'Helper - Inputs'!$D$15:$D$66,0),1)</f>
        <v>#N/A</v>
      </c>
      <c r="L437" s="44" t="e">
        <f t="shared" si="13"/>
        <v>#N/A</v>
      </c>
    </row>
    <row r="438" spans="1:12" x14ac:dyDescent="0.3">
      <c r="A438" s="2"/>
      <c r="B438" s="23"/>
      <c r="C438" s="8"/>
      <c r="D438" s="8"/>
      <c r="E438" s="2"/>
      <c r="F438" s="2"/>
      <c r="G438" s="8"/>
      <c r="I438" t="e">
        <f>INDEX('Helper - Drop-downs'!$C$12:$C$24,MATCH(C438,'Helper - Drop-downs'!$A$12:$A$24,0))</f>
        <v>#N/A</v>
      </c>
      <c r="J438" s="44" t="str">
        <f t="shared" si="12"/>
        <v xml:space="preserve"> - </v>
      </c>
      <c r="K438" s="44" t="e">
        <f>INDEX('Helper - Inputs'!$G$15:$G$66,MATCH(J438,'Helper - Inputs'!$D$15:$D$66,0),1)</f>
        <v>#N/A</v>
      </c>
      <c r="L438" s="44" t="e">
        <f t="shared" si="13"/>
        <v>#N/A</v>
      </c>
    </row>
    <row r="439" spans="1:12" x14ac:dyDescent="0.3">
      <c r="A439" s="2"/>
      <c r="B439" s="23"/>
      <c r="C439" s="8"/>
      <c r="D439" s="8"/>
      <c r="E439" s="2"/>
      <c r="F439" s="2"/>
      <c r="G439" s="8"/>
      <c r="I439" t="e">
        <f>INDEX('Helper - Drop-downs'!$C$12:$C$24,MATCH(C439,'Helper - Drop-downs'!$A$12:$A$24,0))</f>
        <v>#N/A</v>
      </c>
      <c r="J439" s="44" t="str">
        <f t="shared" si="12"/>
        <v xml:space="preserve"> - </v>
      </c>
      <c r="K439" s="44" t="e">
        <f>INDEX('Helper - Inputs'!$G$15:$G$66,MATCH(J439,'Helper - Inputs'!$D$15:$D$66,0),1)</f>
        <v>#N/A</v>
      </c>
      <c r="L439" s="44" t="e">
        <f t="shared" si="13"/>
        <v>#N/A</v>
      </c>
    </row>
    <row r="440" spans="1:12" x14ac:dyDescent="0.3">
      <c r="A440" s="2"/>
      <c r="B440" s="23"/>
      <c r="C440" s="8"/>
      <c r="D440" s="8"/>
      <c r="E440" s="2"/>
      <c r="F440" s="2"/>
      <c r="G440" s="8"/>
      <c r="I440" t="e">
        <f>INDEX('Helper - Drop-downs'!$C$12:$C$24,MATCH(C440,'Helper - Drop-downs'!$A$12:$A$24,0))</f>
        <v>#N/A</v>
      </c>
      <c r="J440" s="44" t="str">
        <f t="shared" si="12"/>
        <v xml:space="preserve"> - </v>
      </c>
      <c r="K440" s="44" t="e">
        <f>INDEX('Helper - Inputs'!$G$15:$G$66,MATCH(J440,'Helper - Inputs'!$D$15:$D$66,0),1)</f>
        <v>#N/A</v>
      </c>
      <c r="L440" s="44" t="e">
        <f t="shared" si="13"/>
        <v>#N/A</v>
      </c>
    </row>
    <row r="441" spans="1:12" x14ac:dyDescent="0.3">
      <c r="A441" s="2"/>
      <c r="B441" s="23"/>
      <c r="C441" s="8"/>
      <c r="D441" s="8"/>
      <c r="E441" s="2"/>
      <c r="F441" s="2"/>
      <c r="G441" s="8"/>
      <c r="I441" t="e">
        <f>INDEX('Helper - Drop-downs'!$C$12:$C$24,MATCH(C441,'Helper - Drop-downs'!$A$12:$A$24,0))</f>
        <v>#N/A</v>
      </c>
      <c r="J441" s="44" t="str">
        <f t="shared" si="12"/>
        <v xml:space="preserve"> - </v>
      </c>
      <c r="K441" s="44" t="e">
        <f>INDEX('Helper - Inputs'!$G$15:$G$66,MATCH(J441,'Helper - Inputs'!$D$15:$D$66,0),1)</f>
        <v>#N/A</v>
      </c>
      <c r="L441" s="44" t="e">
        <f t="shared" si="13"/>
        <v>#N/A</v>
      </c>
    </row>
    <row r="442" spans="1:12" x14ac:dyDescent="0.3">
      <c r="A442" s="2"/>
      <c r="B442" s="23"/>
      <c r="C442" s="8"/>
      <c r="D442" s="8"/>
      <c r="E442" s="2"/>
      <c r="F442" s="2"/>
      <c r="G442" s="8"/>
      <c r="I442" t="e">
        <f>INDEX('Helper - Drop-downs'!$C$12:$C$24,MATCH(C442,'Helper - Drop-downs'!$A$12:$A$24,0))</f>
        <v>#N/A</v>
      </c>
      <c r="J442" s="44" t="str">
        <f t="shared" si="12"/>
        <v xml:space="preserve"> - </v>
      </c>
      <c r="K442" s="44" t="e">
        <f>INDEX('Helper - Inputs'!$G$15:$G$66,MATCH(J442,'Helper - Inputs'!$D$15:$D$66,0),1)</f>
        <v>#N/A</v>
      </c>
      <c r="L442" s="44" t="e">
        <f t="shared" si="13"/>
        <v>#N/A</v>
      </c>
    </row>
    <row r="443" spans="1:12" x14ac:dyDescent="0.3">
      <c r="A443" s="2"/>
      <c r="B443" s="23"/>
      <c r="C443" s="8"/>
      <c r="D443" s="8"/>
      <c r="E443" s="2"/>
      <c r="F443" s="2"/>
      <c r="G443" s="8"/>
      <c r="I443" t="e">
        <f>INDEX('Helper - Drop-downs'!$C$12:$C$24,MATCH(C443,'Helper - Drop-downs'!$A$12:$A$24,0))</f>
        <v>#N/A</v>
      </c>
      <c r="J443" s="44" t="str">
        <f t="shared" si="12"/>
        <v xml:space="preserve"> - </v>
      </c>
      <c r="K443" s="44" t="e">
        <f>INDEX('Helper - Inputs'!$G$15:$G$66,MATCH(J443,'Helper - Inputs'!$D$15:$D$66,0),1)</f>
        <v>#N/A</v>
      </c>
      <c r="L443" s="44" t="e">
        <f t="shared" si="13"/>
        <v>#N/A</v>
      </c>
    </row>
    <row r="444" spans="1:12" x14ac:dyDescent="0.3">
      <c r="A444" s="2"/>
      <c r="B444" s="23"/>
      <c r="C444" s="8"/>
      <c r="D444" s="8"/>
      <c r="E444" s="2"/>
      <c r="F444" s="2"/>
      <c r="G444" s="8"/>
      <c r="I444" t="e">
        <f>INDEX('Helper - Drop-downs'!$C$12:$C$24,MATCH(C444,'Helper - Drop-downs'!$A$12:$A$24,0))</f>
        <v>#N/A</v>
      </c>
      <c r="J444" s="44" t="str">
        <f t="shared" si="12"/>
        <v xml:space="preserve"> - </v>
      </c>
      <c r="K444" s="44" t="e">
        <f>INDEX('Helper - Inputs'!$G$15:$G$66,MATCH(J444,'Helper - Inputs'!$D$15:$D$66,0),1)</f>
        <v>#N/A</v>
      </c>
      <c r="L444" s="44" t="e">
        <f t="shared" si="13"/>
        <v>#N/A</v>
      </c>
    </row>
    <row r="445" spans="1:12" x14ac:dyDescent="0.3">
      <c r="A445" s="2"/>
      <c r="B445" s="23"/>
      <c r="C445" s="8"/>
      <c r="D445" s="8"/>
      <c r="E445" s="2"/>
      <c r="F445" s="2"/>
      <c r="G445" s="8"/>
      <c r="I445" t="e">
        <f>INDEX('Helper - Drop-downs'!$C$12:$C$24,MATCH(C445,'Helper - Drop-downs'!$A$12:$A$24,0))</f>
        <v>#N/A</v>
      </c>
      <c r="J445" s="44" t="str">
        <f t="shared" si="12"/>
        <v xml:space="preserve"> - </v>
      </c>
      <c r="K445" s="44" t="e">
        <f>INDEX('Helper - Inputs'!$G$15:$G$66,MATCH(J445,'Helper - Inputs'!$D$15:$D$66,0),1)</f>
        <v>#N/A</v>
      </c>
      <c r="L445" s="44" t="e">
        <f t="shared" si="13"/>
        <v>#N/A</v>
      </c>
    </row>
    <row r="446" spans="1:12" x14ac:dyDescent="0.3">
      <c r="A446" s="2"/>
      <c r="B446" s="23"/>
      <c r="C446" s="8"/>
      <c r="D446" s="8"/>
      <c r="E446" s="2"/>
      <c r="F446" s="2"/>
      <c r="G446" s="8"/>
      <c r="I446" t="e">
        <f>INDEX('Helper - Drop-downs'!$C$12:$C$24,MATCH(C446,'Helper - Drop-downs'!$A$12:$A$24,0))</f>
        <v>#N/A</v>
      </c>
      <c r="J446" s="44" t="str">
        <f t="shared" si="12"/>
        <v xml:space="preserve"> - </v>
      </c>
      <c r="K446" s="44" t="e">
        <f>INDEX('Helper - Inputs'!$G$15:$G$66,MATCH(J446,'Helper - Inputs'!$D$15:$D$66,0),1)</f>
        <v>#N/A</v>
      </c>
      <c r="L446" s="44" t="e">
        <f t="shared" si="13"/>
        <v>#N/A</v>
      </c>
    </row>
    <row r="447" spans="1:12" x14ac:dyDescent="0.3">
      <c r="A447" s="2"/>
      <c r="B447" s="23"/>
      <c r="C447" s="8"/>
      <c r="D447" s="8"/>
      <c r="E447" s="2"/>
      <c r="F447" s="2"/>
      <c r="G447" s="8"/>
      <c r="I447" t="e">
        <f>INDEX('Helper - Drop-downs'!$C$12:$C$24,MATCH(C447,'Helper - Drop-downs'!$A$12:$A$24,0))</f>
        <v>#N/A</v>
      </c>
      <c r="J447" s="44" t="str">
        <f t="shared" si="12"/>
        <v xml:space="preserve"> - </v>
      </c>
      <c r="K447" s="44" t="e">
        <f>INDEX('Helper - Inputs'!$G$15:$G$66,MATCH(J447,'Helper - Inputs'!$D$15:$D$66,0),1)</f>
        <v>#N/A</v>
      </c>
      <c r="L447" s="44" t="e">
        <f t="shared" si="13"/>
        <v>#N/A</v>
      </c>
    </row>
    <row r="448" spans="1:12" x14ac:dyDescent="0.3">
      <c r="A448" s="2"/>
      <c r="B448" s="23"/>
      <c r="C448" s="8"/>
      <c r="D448" s="8"/>
      <c r="E448" s="2"/>
      <c r="F448" s="2"/>
      <c r="G448" s="8"/>
      <c r="I448" t="e">
        <f>INDEX('Helper - Drop-downs'!$C$12:$C$24,MATCH(C448,'Helper - Drop-downs'!$A$12:$A$24,0))</f>
        <v>#N/A</v>
      </c>
      <c r="J448" s="44" t="str">
        <f t="shared" si="12"/>
        <v xml:space="preserve"> - </v>
      </c>
      <c r="K448" s="44" t="e">
        <f>INDEX('Helper - Inputs'!$G$15:$G$66,MATCH(J448,'Helper - Inputs'!$D$15:$D$66,0),1)</f>
        <v>#N/A</v>
      </c>
      <c r="L448" s="44" t="e">
        <f t="shared" si="13"/>
        <v>#N/A</v>
      </c>
    </row>
    <row r="449" spans="1:12" x14ac:dyDescent="0.3">
      <c r="A449" s="2"/>
      <c r="B449" s="23"/>
      <c r="C449" s="8"/>
      <c r="D449" s="8"/>
      <c r="E449" s="2"/>
      <c r="F449" s="2"/>
      <c r="G449" s="8"/>
      <c r="I449" t="e">
        <f>INDEX('Helper - Drop-downs'!$C$12:$C$24,MATCH(C449,'Helper - Drop-downs'!$A$12:$A$24,0))</f>
        <v>#N/A</v>
      </c>
      <c r="J449" s="44" t="str">
        <f t="shared" si="12"/>
        <v xml:space="preserve"> - </v>
      </c>
      <c r="K449" s="44" t="e">
        <f>INDEX('Helper - Inputs'!$G$15:$G$66,MATCH(J449,'Helper - Inputs'!$D$15:$D$66,0),1)</f>
        <v>#N/A</v>
      </c>
      <c r="L449" s="44" t="e">
        <f t="shared" si="13"/>
        <v>#N/A</v>
      </c>
    </row>
    <row r="450" spans="1:12" x14ac:dyDescent="0.3">
      <c r="A450" s="2"/>
      <c r="B450" s="23"/>
      <c r="C450" s="8"/>
      <c r="D450" s="8"/>
      <c r="E450" s="2"/>
      <c r="F450" s="2"/>
      <c r="G450" s="8"/>
      <c r="I450" t="e">
        <f>INDEX('Helper - Drop-downs'!$C$12:$C$24,MATCH(C450,'Helper - Drop-downs'!$A$12:$A$24,0))</f>
        <v>#N/A</v>
      </c>
      <c r="J450" s="44" t="str">
        <f t="shared" si="12"/>
        <v xml:space="preserve"> - </v>
      </c>
      <c r="K450" s="44" t="e">
        <f>INDEX('Helper - Inputs'!$G$15:$G$66,MATCH(J450,'Helper - Inputs'!$D$15:$D$66,0),1)</f>
        <v>#N/A</v>
      </c>
      <c r="L450" s="44" t="e">
        <f t="shared" si="13"/>
        <v>#N/A</v>
      </c>
    </row>
    <row r="451" spans="1:12" x14ac:dyDescent="0.3">
      <c r="A451" s="2"/>
      <c r="B451" s="23"/>
      <c r="C451" s="8"/>
      <c r="D451" s="8"/>
      <c r="E451" s="2"/>
      <c r="F451" s="2"/>
      <c r="G451" s="8"/>
      <c r="I451" t="e">
        <f>INDEX('Helper - Drop-downs'!$C$12:$C$24,MATCH(C451,'Helper - Drop-downs'!$A$12:$A$24,0))</f>
        <v>#N/A</v>
      </c>
      <c r="J451" s="44" t="str">
        <f t="shared" si="12"/>
        <v xml:space="preserve"> - </v>
      </c>
      <c r="K451" s="44" t="e">
        <f>INDEX('Helper - Inputs'!$G$15:$G$66,MATCH(J451,'Helper - Inputs'!$D$15:$D$66,0),1)</f>
        <v>#N/A</v>
      </c>
      <c r="L451" s="44" t="e">
        <f t="shared" si="13"/>
        <v>#N/A</v>
      </c>
    </row>
    <row r="452" spans="1:12" x14ac:dyDescent="0.3">
      <c r="A452" s="2"/>
      <c r="B452" s="23"/>
      <c r="C452" s="8"/>
      <c r="D452" s="8"/>
      <c r="E452" s="2"/>
      <c r="F452" s="2"/>
      <c r="G452" s="8"/>
      <c r="I452" t="e">
        <f>INDEX('Helper - Drop-downs'!$C$12:$C$24,MATCH(C452,'Helper - Drop-downs'!$A$12:$A$24,0))</f>
        <v>#N/A</v>
      </c>
      <c r="J452" s="44" t="str">
        <f t="shared" si="12"/>
        <v xml:space="preserve"> - </v>
      </c>
      <c r="K452" s="44" t="e">
        <f>INDEX('Helper - Inputs'!$G$15:$G$66,MATCH(J452,'Helper - Inputs'!$D$15:$D$66,0),1)</f>
        <v>#N/A</v>
      </c>
      <c r="L452" s="44" t="e">
        <f t="shared" si="13"/>
        <v>#N/A</v>
      </c>
    </row>
    <row r="453" spans="1:12" x14ac:dyDescent="0.3">
      <c r="A453" s="2"/>
      <c r="B453" s="23"/>
      <c r="C453" s="8"/>
      <c r="D453" s="8"/>
      <c r="E453" s="2"/>
      <c r="F453" s="2"/>
      <c r="G453" s="8"/>
      <c r="I453" t="e">
        <f>INDEX('Helper - Drop-downs'!$C$12:$C$24,MATCH(C453,'Helper - Drop-downs'!$A$12:$A$24,0))</f>
        <v>#N/A</v>
      </c>
      <c r="J453" s="44" t="str">
        <f t="shared" si="12"/>
        <v xml:space="preserve"> - </v>
      </c>
      <c r="K453" s="44" t="e">
        <f>INDEX('Helper - Inputs'!$G$15:$G$66,MATCH(J453,'Helper - Inputs'!$D$15:$D$66,0),1)</f>
        <v>#N/A</v>
      </c>
      <c r="L453" s="44" t="e">
        <f t="shared" si="13"/>
        <v>#N/A</v>
      </c>
    </row>
    <row r="454" spans="1:12" x14ac:dyDescent="0.3">
      <c r="A454" s="2"/>
      <c r="B454" s="23"/>
      <c r="C454" s="8"/>
      <c r="D454" s="8"/>
      <c r="E454" s="2"/>
      <c r="F454" s="2"/>
      <c r="G454" s="8"/>
      <c r="I454" t="e">
        <f>INDEX('Helper - Drop-downs'!$C$12:$C$24,MATCH(C454,'Helper - Drop-downs'!$A$12:$A$24,0))</f>
        <v>#N/A</v>
      </c>
      <c r="J454" s="44" t="str">
        <f t="shared" ref="J454:J517" si="14">E454&amp;" - "&amp;F454</f>
        <v xml:space="preserve"> - </v>
      </c>
      <c r="K454" s="44" t="e">
        <f>INDEX('Helper - Inputs'!$G$15:$G$66,MATCH(J454,'Helper - Inputs'!$D$15:$D$66,0),1)</f>
        <v>#N/A</v>
      </c>
      <c r="L454" s="44" t="e">
        <f t="shared" ref="L454:L517" si="15">E454&amp;" - "&amp;K454</f>
        <v>#N/A</v>
      </c>
    </row>
    <row r="455" spans="1:12" x14ac:dyDescent="0.3">
      <c r="A455" s="2"/>
      <c r="B455" s="23"/>
      <c r="C455" s="8"/>
      <c r="D455" s="8"/>
      <c r="E455" s="2"/>
      <c r="F455" s="2"/>
      <c r="G455" s="8"/>
      <c r="I455" t="e">
        <f>INDEX('Helper - Drop-downs'!$C$12:$C$24,MATCH(C455,'Helper - Drop-downs'!$A$12:$A$24,0))</f>
        <v>#N/A</v>
      </c>
      <c r="J455" s="44" t="str">
        <f t="shared" si="14"/>
        <v xml:space="preserve"> - </v>
      </c>
      <c r="K455" s="44" t="e">
        <f>INDEX('Helper - Inputs'!$G$15:$G$66,MATCH(J455,'Helper - Inputs'!$D$15:$D$66,0),1)</f>
        <v>#N/A</v>
      </c>
      <c r="L455" s="44" t="e">
        <f t="shared" si="15"/>
        <v>#N/A</v>
      </c>
    </row>
    <row r="456" spans="1:12" x14ac:dyDescent="0.3">
      <c r="A456" s="2"/>
      <c r="B456" s="23"/>
      <c r="C456" s="8"/>
      <c r="D456" s="8"/>
      <c r="E456" s="2"/>
      <c r="F456" s="2"/>
      <c r="G456" s="8"/>
      <c r="I456" t="e">
        <f>INDEX('Helper - Drop-downs'!$C$12:$C$24,MATCH(C456,'Helper - Drop-downs'!$A$12:$A$24,0))</f>
        <v>#N/A</v>
      </c>
      <c r="J456" s="44" t="str">
        <f t="shared" si="14"/>
        <v xml:space="preserve"> - </v>
      </c>
      <c r="K456" s="44" t="e">
        <f>INDEX('Helper - Inputs'!$G$15:$G$66,MATCH(J456,'Helper - Inputs'!$D$15:$D$66,0),1)</f>
        <v>#N/A</v>
      </c>
      <c r="L456" s="44" t="e">
        <f t="shared" si="15"/>
        <v>#N/A</v>
      </c>
    </row>
    <row r="457" spans="1:12" x14ac:dyDescent="0.3">
      <c r="A457" s="2"/>
      <c r="B457" s="23"/>
      <c r="C457" s="8"/>
      <c r="D457" s="8"/>
      <c r="E457" s="2"/>
      <c r="F457" s="2"/>
      <c r="G457" s="8"/>
      <c r="I457" t="e">
        <f>INDEX('Helper - Drop-downs'!$C$12:$C$24,MATCH(C457,'Helper - Drop-downs'!$A$12:$A$24,0))</f>
        <v>#N/A</v>
      </c>
      <c r="J457" s="44" t="str">
        <f t="shared" si="14"/>
        <v xml:space="preserve"> - </v>
      </c>
      <c r="K457" s="44" t="e">
        <f>INDEX('Helper - Inputs'!$G$15:$G$66,MATCH(J457,'Helper - Inputs'!$D$15:$D$66,0),1)</f>
        <v>#N/A</v>
      </c>
      <c r="L457" s="44" t="e">
        <f t="shared" si="15"/>
        <v>#N/A</v>
      </c>
    </row>
    <row r="458" spans="1:12" x14ac:dyDescent="0.3">
      <c r="A458" s="2"/>
      <c r="B458" s="23"/>
      <c r="C458" s="8"/>
      <c r="D458" s="8"/>
      <c r="E458" s="2"/>
      <c r="F458" s="2"/>
      <c r="G458" s="8"/>
      <c r="I458" t="e">
        <f>INDEX('Helper - Drop-downs'!$C$12:$C$24,MATCH(C458,'Helper - Drop-downs'!$A$12:$A$24,0))</f>
        <v>#N/A</v>
      </c>
      <c r="J458" s="44" t="str">
        <f t="shared" si="14"/>
        <v xml:space="preserve"> - </v>
      </c>
      <c r="K458" s="44" t="e">
        <f>INDEX('Helper - Inputs'!$G$15:$G$66,MATCH(J458,'Helper - Inputs'!$D$15:$D$66,0),1)</f>
        <v>#N/A</v>
      </c>
      <c r="L458" s="44" t="e">
        <f t="shared" si="15"/>
        <v>#N/A</v>
      </c>
    </row>
    <row r="459" spans="1:12" x14ac:dyDescent="0.3">
      <c r="A459" s="2"/>
      <c r="B459" s="23"/>
      <c r="C459" s="8"/>
      <c r="D459" s="8"/>
      <c r="E459" s="2"/>
      <c r="F459" s="2"/>
      <c r="G459" s="8"/>
      <c r="I459" t="e">
        <f>INDEX('Helper - Drop-downs'!$C$12:$C$24,MATCH(C459,'Helper - Drop-downs'!$A$12:$A$24,0))</f>
        <v>#N/A</v>
      </c>
      <c r="J459" s="44" t="str">
        <f t="shared" si="14"/>
        <v xml:space="preserve"> - </v>
      </c>
      <c r="K459" s="44" t="e">
        <f>INDEX('Helper - Inputs'!$G$15:$G$66,MATCH(J459,'Helper - Inputs'!$D$15:$D$66,0),1)</f>
        <v>#N/A</v>
      </c>
      <c r="L459" s="44" t="e">
        <f t="shared" si="15"/>
        <v>#N/A</v>
      </c>
    </row>
    <row r="460" spans="1:12" x14ac:dyDescent="0.3">
      <c r="A460" s="2"/>
      <c r="B460" s="23"/>
      <c r="C460" s="8"/>
      <c r="D460" s="8"/>
      <c r="E460" s="2"/>
      <c r="F460" s="2"/>
      <c r="G460" s="8"/>
      <c r="I460" t="e">
        <f>INDEX('Helper - Drop-downs'!$C$12:$C$24,MATCH(C460,'Helper - Drop-downs'!$A$12:$A$24,0))</f>
        <v>#N/A</v>
      </c>
      <c r="J460" s="44" t="str">
        <f t="shared" si="14"/>
        <v xml:space="preserve"> - </v>
      </c>
      <c r="K460" s="44" t="e">
        <f>INDEX('Helper - Inputs'!$G$15:$G$66,MATCH(J460,'Helper - Inputs'!$D$15:$D$66,0),1)</f>
        <v>#N/A</v>
      </c>
      <c r="L460" s="44" t="e">
        <f t="shared" si="15"/>
        <v>#N/A</v>
      </c>
    </row>
    <row r="461" spans="1:12" x14ac:dyDescent="0.3">
      <c r="A461" s="2"/>
      <c r="B461" s="23"/>
      <c r="C461" s="8"/>
      <c r="D461" s="8"/>
      <c r="E461" s="2"/>
      <c r="F461" s="2"/>
      <c r="G461" s="8"/>
      <c r="I461" t="e">
        <f>INDEX('Helper - Drop-downs'!$C$12:$C$24,MATCH(C461,'Helper - Drop-downs'!$A$12:$A$24,0))</f>
        <v>#N/A</v>
      </c>
      <c r="J461" s="44" t="str">
        <f t="shared" si="14"/>
        <v xml:space="preserve"> - </v>
      </c>
      <c r="K461" s="44" t="e">
        <f>INDEX('Helper - Inputs'!$G$15:$G$66,MATCH(J461,'Helper - Inputs'!$D$15:$D$66,0),1)</f>
        <v>#N/A</v>
      </c>
      <c r="L461" s="44" t="e">
        <f t="shared" si="15"/>
        <v>#N/A</v>
      </c>
    </row>
    <row r="462" spans="1:12" x14ac:dyDescent="0.3">
      <c r="A462" s="2"/>
      <c r="B462" s="23"/>
      <c r="C462" s="8"/>
      <c r="D462" s="8"/>
      <c r="E462" s="2"/>
      <c r="F462" s="2"/>
      <c r="G462" s="8"/>
      <c r="I462" t="e">
        <f>INDEX('Helper - Drop-downs'!$C$12:$C$24,MATCH(C462,'Helper - Drop-downs'!$A$12:$A$24,0))</f>
        <v>#N/A</v>
      </c>
      <c r="J462" s="44" t="str">
        <f t="shared" si="14"/>
        <v xml:space="preserve"> - </v>
      </c>
      <c r="K462" s="44" t="e">
        <f>INDEX('Helper - Inputs'!$G$15:$G$66,MATCH(J462,'Helper - Inputs'!$D$15:$D$66,0),1)</f>
        <v>#N/A</v>
      </c>
      <c r="L462" s="44" t="e">
        <f t="shared" si="15"/>
        <v>#N/A</v>
      </c>
    </row>
    <row r="463" spans="1:12" x14ac:dyDescent="0.3">
      <c r="A463" s="2"/>
      <c r="B463" s="23"/>
      <c r="C463" s="8"/>
      <c r="D463" s="8"/>
      <c r="E463" s="2"/>
      <c r="F463" s="2"/>
      <c r="G463" s="8"/>
      <c r="I463" t="e">
        <f>INDEX('Helper - Drop-downs'!$C$12:$C$24,MATCH(C463,'Helper - Drop-downs'!$A$12:$A$24,0))</f>
        <v>#N/A</v>
      </c>
      <c r="J463" s="44" t="str">
        <f t="shared" si="14"/>
        <v xml:space="preserve"> - </v>
      </c>
      <c r="K463" s="44" t="e">
        <f>INDEX('Helper - Inputs'!$G$15:$G$66,MATCH(J463,'Helper - Inputs'!$D$15:$D$66,0),1)</f>
        <v>#N/A</v>
      </c>
      <c r="L463" s="44" t="e">
        <f t="shared" si="15"/>
        <v>#N/A</v>
      </c>
    </row>
    <row r="464" spans="1:12" x14ac:dyDescent="0.3">
      <c r="A464" s="2"/>
      <c r="B464" s="23"/>
      <c r="C464" s="8"/>
      <c r="D464" s="8"/>
      <c r="E464" s="2"/>
      <c r="F464" s="2"/>
      <c r="G464" s="8"/>
      <c r="I464" t="e">
        <f>INDEX('Helper - Drop-downs'!$C$12:$C$24,MATCH(C464,'Helper - Drop-downs'!$A$12:$A$24,0))</f>
        <v>#N/A</v>
      </c>
      <c r="J464" s="44" t="str">
        <f t="shared" si="14"/>
        <v xml:space="preserve"> - </v>
      </c>
      <c r="K464" s="44" t="e">
        <f>INDEX('Helper - Inputs'!$G$15:$G$66,MATCH(J464,'Helper - Inputs'!$D$15:$D$66,0),1)</f>
        <v>#N/A</v>
      </c>
      <c r="L464" s="44" t="e">
        <f t="shared" si="15"/>
        <v>#N/A</v>
      </c>
    </row>
    <row r="465" spans="1:12" x14ac:dyDescent="0.3">
      <c r="A465" s="2"/>
      <c r="B465" s="23"/>
      <c r="C465" s="8"/>
      <c r="D465" s="8"/>
      <c r="E465" s="2"/>
      <c r="F465" s="2"/>
      <c r="G465" s="8"/>
      <c r="I465" t="e">
        <f>INDEX('Helper - Drop-downs'!$C$12:$C$24,MATCH(C465,'Helper - Drop-downs'!$A$12:$A$24,0))</f>
        <v>#N/A</v>
      </c>
      <c r="J465" s="44" t="str">
        <f t="shared" si="14"/>
        <v xml:space="preserve"> - </v>
      </c>
      <c r="K465" s="44" t="e">
        <f>INDEX('Helper - Inputs'!$G$15:$G$66,MATCH(J465,'Helper - Inputs'!$D$15:$D$66,0),1)</f>
        <v>#N/A</v>
      </c>
      <c r="L465" s="44" t="e">
        <f t="shared" si="15"/>
        <v>#N/A</v>
      </c>
    </row>
    <row r="466" spans="1:12" x14ac:dyDescent="0.3">
      <c r="A466" s="2"/>
      <c r="B466" s="23"/>
      <c r="C466" s="8"/>
      <c r="D466" s="8"/>
      <c r="E466" s="2"/>
      <c r="F466" s="2"/>
      <c r="G466" s="8"/>
      <c r="I466" t="e">
        <f>INDEX('Helper - Drop-downs'!$C$12:$C$24,MATCH(C466,'Helper - Drop-downs'!$A$12:$A$24,0))</f>
        <v>#N/A</v>
      </c>
      <c r="J466" s="44" t="str">
        <f t="shared" si="14"/>
        <v xml:space="preserve"> - </v>
      </c>
      <c r="K466" s="44" t="e">
        <f>INDEX('Helper - Inputs'!$G$15:$G$66,MATCH(J466,'Helper - Inputs'!$D$15:$D$66,0),1)</f>
        <v>#N/A</v>
      </c>
      <c r="L466" s="44" t="e">
        <f t="shared" si="15"/>
        <v>#N/A</v>
      </c>
    </row>
    <row r="467" spans="1:12" x14ac:dyDescent="0.3">
      <c r="A467" s="2"/>
      <c r="B467" s="23"/>
      <c r="C467" s="8"/>
      <c r="D467" s="8"/>
      <c r="E467" s="2"/>
      <c r="F467" s="2"/>
      <c r="G467" s="8"/>
      <c r="I467" t="e">
        <f>INDEX('Helper - Drop-downs'!$C$12:$C$24,MATCH(C467,'Helper - Drop-downs'!$A$12:$A$24,0))</f>
        <v>#N/A</v>
      </c>
      <c r="J467" s="44" t="str">
        <f t="shared" si="14"/>
        <v xml:space="preserve"> - </v>
      </c>
      <c r="K467" s="44" t="e">
        <f>INDEX('Helper - Inputs'!$G$15:$G$66,MATCH(J467,'Helper - Inputs'!$D$15:$D$66,0),1)</f>
        <v>#N/A</v>
      </c>
      <c r="L467" s="44" t="e">
        <f t="shared" si="15"/>
        <v>#N/A</v>
      </c>
    </row>
    <row r="468" spans="1:12" x14ac:dyDescent="0.3">
      <c r="A468" s="2"/>
      <c r="B468" s="23"/>
      <c r="C468" s="8"/>
      <c r="D468" s="8"/>
      <c r="E468" s="2"/>
      <c r="F468" s="2"/>
      <c r="G468" s="8"/>
      <c r="I468" t="e">
        <f>INDEX('Helper - Drop-downs'!$C$12:$C$24,MATCH(C468,'Helper - Drop-downs'!$A$12:$A$24,0))</f>
        <v>#N/A</v>
      </c>
      <c r="J468" s="44" t="str">
        <f t="shared" si="14"/>
        <v xml:space="preserve"> - </v>
      </c>
      <c r="K468" s="44" t="e">
        <f>INDEX('Helper - Inputs'!$G$15:$G$66,MATCH(J468,'Helper - Inputs'!$D$15:$D$66,0),1)</f>
        <v>#N/A</v>
      </c>
      <c r="L468" s="44" t="e">
        <f t="shared" si="15"/>
        <v>#N/A</v>
      </c>
    </row>
    <row r="469" spans="1:12" x14ac:dyDescent="0.3">
      <c r="A469" s="2"/>
      <c r="B469" s="23"/>
      <c r="C469" s="8"/>
      <c r="D469" s="8"/>
      <c r="E469" s="2"/>
      <c r="F469" s="2"/>
      <c r="G469" s="8"/>
      <c r="I469" t="e">
        <f>INDEX('Helper - Drop-downs'!$C$12:$C$24,MATCH(C469,'Helper - Drop-downs'!$A$12:$A$24,0))</f>
        <v>#N/A</v>
      </c>
      <c r="J469" s="44" t="str">
        <f t="shared" si="14"/>
        <v xml:space="preserve"> - </v>
      </c>
      <c r="K469" s="44" t="e">
        <f>INDEX('Helper - Inputs'!$G$15:$G$66,MATCH(J469,'Helper - Inputs'!$D$15:$D$66,0),1)</f>
        <v>#N/A</v>
      </c>
      <c r="L469" s="44" t="e">
        <f t="shared" si="15"/>
        <v>#N/A</v>
      </c>
    </row>
    <row r="470" spans="1:12" x14ac:dyDescent="0.3">
      <c r="A470" s="2"/>
      <c r="B470" s="23"/>
      <c r="C470" s="8"/>
      <c r="D470" s="8"/>
      <c r="E470" s="2"/>
      <c r="F470" s="2"/>
      <c r="G470" s="8"/>
      <c r="I470" t="e">
        <f>INDEX('Helper - Drop-downs'!$C$12:$C$24,MATCH(C470,'Helper - Drop-downs'!$A$12:$A$24,0))</f>
        <v>#N/A</v>
      </c>
      <c r="J470" s="44" t="str">
        <f t="shared" si="14"/>
        <v xml:space="preserve"> - </v>
      </c>
      <c r="K470" s="44" t="e">
        <f>INDEX('Helper - Inputs'!$G$15:$G$66,MATCH(J470,'Helper - Inputs'!$D$15:$D$66,0),1)</f>
        <v>#N/A</v>
      </c>
      <c r="L470" s="44" t="e">
        <f t="shared" si="15"/>
        <v>#N/A</v>
      </c>
    </row>
    <row r="471" spans="1:12" x14ac:dyDescent="0.3">
      <c r="A471" s="2"/>
      <c r="B471" s="23"/>
      <c r="C471" s="8"/>
      <c r="D471" s="8"/>
      <c r="E471" s="2"/>
      <c r="F471" s="2"/>
      <c r="G471" s="8"/>
      <c r="I471" t="e">
        <f>INDEX('Helper - Drop-downs'!$C$12:$C$24,MATCH(C471,'Helper - Drop-downs'!$A$12:$A$24,0))</f>
        <v>#N/A</v>
      </c>
      <c r="J471" s="44" t="str">
        <f t="shared" si="14"/>
        <v xml:space="preserve"> - </v>
      </c>
      <c r="K471" s="44" t="e">
        <f>INDEX('Helper - Inputs'!$G$15:$G$66,MATCH(J471,'Helper - Inputs'!$D$15:$D$66,0),1)</f>
        <v>#N/A</v>
      </c>
      <c r="L471" s="44" t="e">
        <f t="shared" si="15"/>
        <v>#N/A</v>
      </c>
    </row>
    <row r="472" spans="1:12" x14ac:dyDescent="0.3">
      <c r="A472" s="2"/>
      <c r="B472" s="23"/>
      <c r="C472" s="8"/>
      <c r="D472" s="8"/>
      <c r="E472" s="2"/>
      <c r="F472" s="2"/>
      <c r="G472" s="8"/>
      <c r="I472" t="e">
        <f>INDEX('Helper - Drop-downs'!$C$12:$C$24,MATCH(C472,'Helper - Drop-downs'!$A$12:$A$24,0))</f>
        <v>#N/A</v>
      </c>
      <c r="J472" s="44" t="str">
        <f t="shared" si="14"/>
        <v xml:space="preserve"> - </v>
      </c>
      <c r="K472" s="44" t="e">
        <f>INDEX('Helper - Inputs'!$G$15:$G$66,MATCH(J472,'Helper - Inputs'!$D$15:$D$66,0),1)</f>
        <v>#N/A</v>
      </c>
      <c r="L472" s="44" t="e">
        <f t="shared" si="15"/>
        <v>#N/A</v>
      </c>
    </row>
    <row r="473" spans="1:12" x14ac:dyDescent="0.3">
      <c r="A473" s="2"/>
      <c r="B473" s="23"/>
      <c r="C473" s="8"/>
      <c r="D473" s="8"/>
      <c r="E473" s="2"/>
      <c r="F473" s="2"/>
      <c r="G473" s="8"/>
      <c r="I473" t="e">
        <f>INDEX('Helper - Drop-downs'!$C$12:$C$24,MATCH(C473,'Helper - Drop-downs'!$A$12:$A$24,0))</f>
        <v>#N/A</v>
      </c>
      <c r="J473" s="44" t="str">
        <f t="shared" si="14"/>
        <v xml:space="preserve"> - </v>
      </c>
      <c r="K473" s="44" t="e">
        <f>INDEX('Helper - Inputs'!$G$15:$G$66,MATCH(J473,'Helper - Inputs'!$D$15:$D$66,0),1)</f>
        <v>#N/A</v>
      </c>
      <c r="L473" s="44" t="e">
        <f t="shared" si="15"/>
        <v>#N/A</v>
      </c>
    </row>
    <row r="474" spans="1:12" x14ac:dyDescent="0.3">
      <c r="A474" s="2"/>
      <c r="B474" s="23"/>
      <c r="C474" s="8"/>
      <c r="D474" s="8"/>
      <c r="E474" s="2"/>
      <c r="F474" s="2"/>
      <c r="G474" s="8"/>
      <c r="I474" t="e">
        <f>INDEX('Helper - Drop-downs'!$C$12:$C$24,MATCH(C474,'Helper - Drop-downs'!$A$12:$A$24,0))</f>
        <v>#N/A</v>
      </c>
      <c r="J474" s="44" t="str">
        <f t="shared" si="14"/>
        <v xml:space="preserve"> - </v>
      </c>
      <c r="K474" s="44" t="e">
        <f>INDEX('Helper - Inputs'!$G$15:$G$66,MATCH(J474,'Helper - Inputs'!$D$15:$D$66,0),1)</f>
        <v>#N/A</v>
      </c>
      <c r="L474" s="44" t="e">
        <f t="shared" si="15"/>
        <v>#N/A</v>
      </c>
    </row>
    <row r="475" spans="1:12" x14ac:dyDescent="0.3">
      <c r="A475" s="2"/>
      <c r="B475" s="23"/>
      <c r="C475" s="8"/>
      <c r="D475" s="8"/>
      <c r="E475" s="2"/>
      <c r="F475" s="2"/>
      <c r="G475" s="8"/>
      <c r="I475" t="e">
        <f>INDEX('Helper - Drop-downs'!$C$12:$C$24,MATCH(C475,'Helper - Drop-downs'!$A$12:$A$24,0))</f>
        <v>#N/A</v>
      </c>
      <c r="J475" s="44" t="str">
        <f t="shared" si="14"/>
        <v xml:space="preserve"> - </v>
      </c>
      <c r="K475" s="44" t="e">
        <f>INDEX('Helper - Inputs'!$G$15:$G$66,MATCH(J475,'Helper - Inputs'!$D$15:$D$66,0),1)</f>
        <v>#N/A</v>
      </c>
      <c r="L475" s="44" t="e">
        <f t="shared" si="15"/>
        <v>#N/A</v>
      </c>
    </row>
    <row r="476" spans="1:12" x14ac:dyDescent="0.3">
      <c r="A476" s="2"/>
      <c r="B476" s="23"/>
      <c r="C476" s="8"/>
      <c r="D476" s="8"/>
      <c r="E476" s="2"/>
      <c r="F476" s="2"/>
      <c r="G476" s="8"/>
      <c r="I476" t="e">
        <f>INDEX('Helper - Drop-downs'!$C$12:$C$24,MATCH(C476,'Helper - Drop-downs'!$A$12:$A$24,0))</f>
        <v>#N/A</v>
      </c>
      <c r="J476" s="44" t="str">
        <f t="shared" si="14"/>
        <v xml:space="preserve"> - </v>
      </c>
      <c r="K476" s="44" t="e">
        <f>INDEX('Helper - Inputs'!$G$15:$G$66,MATCH(J476,'Helper - Inputs'!$D$15:$D$66,0),1)</f>
        <v>#N/A</v>
      </c>
      <c r="L476" s="44" t="e">
        <f t="shared" si="15"/>
        <v>#N/A</v>
      </c>
    </row>
    <row r="477" spans="1:12" x14ac:dyDescent="0.3">
      <c r="A477" s="2"/>
      <c r="B477" s="23"/>
      <c r="C477" s="8"/>
      <c r="D477" s="8"/>
      <c r="E477" s="2"/>
      <c r="F477" s="2"/>
      <c r="G477" s="8"/>
      <c r="I477" t="e">
        <f>INDEX('Helper - Drop-downs'!$C$12:$C$24,MATCH(C477,'Helper - Drop-downs'!$A$12:$A$24,0))</f>
        <v>#N/A</v>
      </c>
      <c r="J477" s="44" t="str">
        <f t="shared" si="14"/>
        <v xml:space="preserve"> - </v>
      </c>
      <c r="K477" s="44" t="e">
        <f>INDEX('Helper - Inputs'!$G$15:$G$66,MATCH(J477,'Helper - Inputs'!$D$15:$D$66,0),1)</f>
        <v>#N/A</v>
      </c>
      <c r="L477" s="44" t="e">
        <f t="shared" si="15"/>
        <v>#N/A</v>
      </c>
    </row>
    <row r="478" spans="1:12" x14ac:dyDescent="0.3">
      <c r="A478" s="2"/>
      <c r="B478" s="23"/>
      <c r="C478" s="8"/>
      <c r="D478" s="8"/>
      <c r="E478" s="2"/>
      <c r="F478" s="2"/>
      <c r="G478" s="8"/>
      <c r="I478" t="e">
        <f>INDEX('Helper - Drop-downs'!$C$12:$C$24,MATCH(C478,'Helper - Drop-downs'!$A$12:$A$24,0))</f>
        <v>#N/A</v>
      </c>
      <c r="J478" s="44" t="str">
        <f t="shared" si="14"/>
        <v xml:space="preserve"> - </v>
      </c>
      <c r="K478" s="44" t="e">
        <f>INDEX('Helper - Inputs'!$G$15:$G$66,MATCH(J478,'Helper - Inputs'!$D$15:$D$66,0),1)</f>
        <v>#N/A</v>
      </c>
      <c r="L478" s="44" t="e">
        <f t="shared" si="15"/>
        <v>#N/A</v>
      </c>
    </row>
    <row r="479" spans="1:12" x14ac:dyDescent="0.3">
      <c r="A479" s="2"/>
      <c r="B479" s="23"/>
      <c r="C479" s="8"/>
      <c r="D479" s="8"/>
      <c r="E479" s="2"/>
      <c r="F479" s="2"/>
      <c r="G479" s="8"/>
      <c r="I479" t="e">
        <f>INDEX('Helper - Drop-downs'!$C$12:$C$24,MATCH(C479,'Helper - Drop-downs'!$A$12:$A$24,0))</f>
        <v>#N/A</v>
      </c>
      <c r="J479" s="44" t="str">
        <f t="shared" si="14"/>
        <v xml:space="preserve"> - </v>
      </c>
      <c r="K479" s="44" t="e">
        <f>INDEX('Helper - Inputs'!$G$15:$G$66,MATCH(J479,'Helper - Inputs'!$D$15:$D$66,0),1)</f>
        <v>#N/A</v>
      </c>
      <c r="L479" s="44" t="e">
        <f t="shared" si="15"/>
        <v>#N/A</v>
      </c>
    </row>
    <row r="480" spans="1:12" x14ac:dyDescent="0.3">
      <c r="A480" s="2"/>
      <c r="B480" s="23"/>
      <c r="C480" s="8"/>
      <c r="D480" s="8"/>
      <c r="E480" s="2"/>
      <c r="F480" s="2"/>
      <c r="G480" s="8"/>
      <c r="I480" t="e">
        <f>INDEX('Helper - Drop-downs'!$C$12:$C$24,MATCH(C480,'Helper - Drop-downs'!$A$12:$A$24,0))</f>
        <v>#N/A</v>
      </c>
      <c r="J480" s="44" t="str">
        <f t="shared" si="14"/>
        <v xml:space="preserve"> - </v>
      </c>
      <c r="K480" s="44" t="e">
        <f>INDEX('Helper - Inputs'!$G$15:$G$66,MATCH(J480,'Helper - Inputs'!$D$15:$D$66,0),1)</f>
        <v>#N/A</v>
      </c>
      <c r="L480" s="44" t="e">
        <f t="shared" si="15"/>
        <v>#N/A</v>
      </c>
    </row>
    <row r="481" spans="1:12" x14ac:dyDescent="0.3">
      <c r="A481" s="2"/>
      <c r="B481" s="23"/>
      <c r="C481" s="8"/>
      <c r="D481" s="8"/>
      <c r="E481" s="2"/>
      <c r="F481" s="2"/>
      <c r="G481" s="8"/>
      <c r="I481" t="e">
        <f>INDEX('Helper - Drop-downs'!$C$12:$C$24,MATCH(C481,'Helper - Drop-downs'!$A$12:$A$24,0))</f>
        <v>#N/A</v>
      </c>
      <c r="J481" s="44" t="str">
        <f t="shared" si="14"/>
        <v xml:space="preserve"> - </v>
      </c>
      <c r="K481" s="44" t="e">
        <f>INDEX('Helper - Inputs'!$G$15:$G$66,MATCH(J481,'Helper - Inputs'!$D$15:$D$66,0),1)</f>
        <v>#N/A</v>
      </c>
      <c r="L481" s="44" t="e">
        <f t="shared" si="15"/>
        <v>#N/A</v>
      </c>
    </row>
    <row r="482" spans="1:12" x14ac:dyDescent="0.3">
      <c r="A482" s="2"/>
      <c r="B482" s="23"/>
      <c r="C482" s="8"/>
      <c r="D482" s="8"/>
      <c r="E482" s="2"/>
      <c r="F482" s="2"/>
      <c r="G482" s="8"/>
      <c r="I482" t="e">
        <f>INDEX('Helper - Drop-downs'!$C$12:$C$24,MATCH(C482,'Helper - Drop-downs'!$A$12:$A$24,0))</f>
        <v>#N/A</v>
      </c>
      <c r="J482" s="44" t="str">
        <f t="shared" si="14"/>
        <v xml:space="preserve"> - </v>
      </c>
      <c r="K482" s="44" t="e">
        <f>INDEX('Helper - Inputs'!$G$15:$G$66,MATCH(J482,'Helper - Inputs'!$D$15:$D$66,0),1)</f>
        <v>#N/A</v>
      </c>
      <c r="L482" s="44" t="e">
        <f t="shared" si="15"/>
        <v>#N/A</v>
      </c>
    </row>
    <row r="483" spans="1:12" x14ac:dyDescent="0.3">
      <c r="A483" s="2"/>
      <c r="B483" s="23"/>
      <c r="C483" s="8"/>
      <c r="D483" s="8"/>
      <c r="E483" s="2"/>
      <c r="F483" s="2"/>
      <c r="G483" s="8"/>
      <c r="I483" t="e">
        <f>INDEX('Helper - Drop-downs'!$C$12:$C$24,MATCH(C483,'Helper - Drop-downs'!$A$12:$A$24,0))</f>
        <v>#N/A</v>
      </c>
      <c r="J483" s="44" t="str">
        <f t="shared" si="14"/>
        <v xml:space="preserve"> - </v>
      </c>
      <c r="K483" s="44" t="e">
        <f>INDEX('Helper - Inputs'!$G$15:$G$66,MATCH(J483,'Helper - Inputs'!$D$15:$D$66,0),1)</f>
        <v>#N/A</v>
      </c>
      <c r="L483" s="44" t="e">
        <f t="shared" si="15"/>
        <v>#N/A</v>
      </c>
    </row>
    <row r="484" spans="1:12" x14ac:dyDescent="0.3">
      <c r="A484" s="2"/>
      <c r="B484" s="23"/>
      <c r="C484" s="8"/>
      <c r="D484" s="8"/>
      <c r="E484" s="2"/>
      <c r="F484" s="2"/>
      <c r="G484" s="8"/>
      <c r="I484" t="e">
        <f>INDEX('Helper - Drop-downs'!$C$12:$C$24,MATCH(C484,'Helper - Drop-downs'!$A$12:$A$24,0))</f>
        <v>#N/A</v>
      </c>
      <c r="J484" s="44" t="str">
        <f t="shared" si="14"/>
        <v xml:space="preserve"> - </v>
      </c>
      <c r="K484" s="44" t="e">
        <f>INDEX('Helper - Inputs'!$G$15:$G$66,MATCH(J484,'Helper - Inputs'!$D$15:$D$66,0),1)</f>
        <v>#N/A</v>
      </c>
      <c r="L484" s="44" t="e">
        <f t="shared" si="15"/>
        <v>#N/A</v>
      </c>
    </row>
    <row r="485" spans="1:12" x14ac:dyDescent="0.3">
      <c r="A485" s="2"/>
      <c r="B485" s="23"/>
      <c r="C485" s="8"/>
      <c r="D485" s="8"/>
      <c r="E485" s="2"/>
      <c r="F485" s="2"/>
      <c r="G485" s="8"/>
      <c r="I485" t="e">
        <f>INDEX('Helper - Drop-downs'!$C$12:$C$24,MATCH(C485,'Helper - Drop-downs'!$A$12:$A$24,0))</f>
        <v>#N/A</v>
      </c>
      <c r="J485" s="44" t="str">
        <f t="shared" si="14"/>
        <v xml:space="preserve"> - </v>
      </c>
      <c r="K485" s="44" t="e">
        <f>INDEX('Helper - Inputs'!$G$15:$G$66,MATCH(J485,'Helper - Inputs'!$D$15:$D$66,0),1)</f>
        <v>#N/A</v>
      </c>
      <c r="L485" s="44" t="e">
        <f t="shared" si="15"/>
        <v>#N/A</v>
      </c>
    </row>
    <row r="486" spans="1:12" x14ac:dyDescent="0.3">
      <c r="A486" s="2"/>
      <c r="B486" s="23"/>
      <c r="C486" s="8"/>
      <c r="D486" s="8"/>
      <c r="E486" s="2"/>
      <c r="F486" s="2"/>
      <c r="G486" s="8"/>
      <c r="I486" t="e">
        <f>INDEX('Helper - Drop-downs'!$C$12:$C$24,MATCH(C486,'Helper - Drop-downs'!$A$12:$A$24,0))</f>
        <v>#N/A</v>
      </c>
      <c r="J486" s="44" t="str">
        <f t="shared" si="14"/>
        <v xml:space="preserve"> - </v>
      </c>
      <c r="K486" s="44" t="e">
        <f>INDEX('Helper - Inputs'!$G$15:$G$66,MATCH(J486,'Helper - Inputs'!$D$15:$D$66,0),1)</f>
        <v>#N/A</v>
      </c>
      <c r="L486" s="44" t="e">
        <f t="shared" si="15"/>
        <v>#N/A</v>
      </c>
    </row>
    <row r="487" spans="1:12" x14ac:dyDescent="0.3">
      <c r="A487" s="2"/>
      <c r="B487" s="23"/>
      <c r="C487" s="8"/>
      <c r="D487" s="8"/>
      <c r="E487" s="2"/>
      <c r="F487" s="2"/>
      <c r="G487" s="8"/>
      <c r="I487" t="e">
        <f>INDEX('Helper - Drop-downs'!$C$12:$C$24,MATCH(C487,'Helper - Drop-downs'!$A$12:$A$24,0))</f>
        <v>#N/A</v>
      </c>
      <c r="J487" s="44" t="str">
        <f t="shared" si="14"/>
        <v xml:space="preserve"> - </v>
      </c>
      <c r="K487" s="44" t="e">
        <f>INDEX('Helper - Inputs'!$G$15:$G$66,MATCH(J487,'Helper - Inputs'!$D$15:$D$66,0),1)</f>
        <v>#N/A</v>
      </c>
      <c r="L487" s="44" t="e">
        <f t="shared" si="15"/>
        <v>#N/A</v>
      </c>
    </row>
    <row r="488" spans="1:12" x14ac:dyDescent="0.3">
      <c r="A488" s="2"/>
      <c r="B488" s="23"/>
      <c r="C488" s="8"/>
      <c r="D488" s="8"/>
      <c r="E488" s="2"/>
      <c r="F488" s="2"/>
      <c r="G488" s="8"/>
      <c r="I488" t="e">
        <f>INDEX('Helper - Drop-downs'!$C$12:$C$24,MATCH(C488,'Helper - Drop-downs'!$A$12:$A$24,0))</f>
        <v>#N/A</v>
      </c>
      <c r="J488" s="44" t="str">
        <f t="shared" si="14"/>
        <v xml:space="preserve"> - </v>
      </c>
      <c r="K488" s="44" t="e">
        <f>INDEX('Helper - Inputs'!$G$15:$G$66,MATCH(J488,'Helper - Inputs'!$D$15:$D$66,0),1)</f>
        <v>#N/A</v>
      </c>
      <c r="L488" s="44" t="e">
        <f t="shared" si="15"/>
        <v>#N/A</v>
      </c>
    </row>
    <row r="489" spans="1:12" x14ac:dyDescent="0.3">
      <c r="A489" s="2"/>
      <c r="B489" s="23"/>
      <c r="C489" s="8"/>
      <c r="D489" s="8"/>
      <c r="E489" s="2"/>
      <c r="F489" s="2"/>
      <c r="G489" s="8"/>
      <c r="I489" t="e">
        <f>INDEX('Helper - Drop-downs'!$C$12:$C$24,MATCH(C489,'Helper - Drop-downs'!$A$12:$A$24,0))</f>
        <v>#N/A</v>
      </c>
      <c r="J489" s="44" t="str">
        <f t="shared" si="14"/>
        <v xml:space="preserve"> - </v>
      </c>
      <c r="K489" s="44" t="e">
        <f>INDEX('Helper - Inputs'!$G$15:$G$66,MATCH(J489,'Helper - Inputs'!$D$15:$D$66,0),1)</f>
        <v>#N/A</v>
      </c>
      <c r="L489" s="44" t="e">
        <f t="shared" si="15"/>
        <v>#N/A</v>
      </c>
    </row>
    <row r="490" spans="1:12" x14ac:dyDescent="0.3">
      <c r="A490" s="2"/>
      <c r="B490" s="23"/>
      <c r="C490" s="8"/>
      <c r="D490" s="8"/>
      <c r="E490" s="2"/>
      <c r="F490" s="2"/>
      <c r="G490" s="8"/>
      <c r="I490" t="e">
        <f>INDEX('Helper - Drop-downs'!$C$12:$C$24,MATCH(C490,'Helper - Drop-downs'!$A$12:$A$24,0))</f>
        <v>#N/A</v>
      </c>
      <c r="J490" s="44" t="str">
        <f t="shared" si="14"/>
        <v xml:space="preserve"> - </v>
      </c>
      <c r="K490" s="44" t="e">
        <f>INDEX('Helper - Inputs'!$G$15:$G$66,MATCH(J490,'Helper - Inputs'!$D$15:$D$66,0),1)</f>
        <v>#N/A</v>
      </c>
      <c r="L490" s="44" t="e">
        <f t="shared" si="15"/>
        <v>#N/A</v>
      </c>
    </row>
    <row r="491" spans="1:12" x14ac:dyDescent="0.3">
      <c r="A491" s="2"/>
      <c r="B491" s="23"/>
      <c r="C491" s="8"/>
      <c r="D491" s="8"/>
      <c r="E491" s="2"/>
      <c r="F491" s="2"/>
      <c r="G491" s="8"/>
      <c r="I491" t="e">
        <f>INDEX('Helper - Drop-downs'!$C$12:$C$24,MATCH(C491,'Helper - Drop-downs'!$A$12:$A$24,0))</f>
        <v>#N/A</v>
      </c>
      <c r="J491" s="44" t="str">
        <f t="shared" si="14"/>
        <v xml:space="preserve"> - </v>
      </c>
      <c r="K491" s="44" t="e">
        <f>INDEX('Helper - Inputs'!$G$15:$G$66,MATCH(J491,'Helper - Inputs'!$D$15:$D$66,0),1)</f>
        <v>#N/A</v>
      </c>
      <c r="L491" s="44" t="e">
        <f t="shared" si="15"/>
        <v>#N/A</v>
      </c>
    </row>
    <row r="492" spans="1:12" x14ac:dyDescent="0.3">
      <c r="A492" s="2"/>
      <c r="B492" s="23"/>
      <c r="C492" s="8"/>
      <c r="D492" s="8"/>
      <c r="E492" s="2"/>
      <c r="F492" s="2"/>
      <c r="G492" s="8"/>
      <c r="I492" t="e">
        <f>INDEX('Helper - Drop-downs'!$C$12:$C$24,MATCH(C492,'Helper - Drop-downs'!$A$12:$A$24,0))</f>
        <v>#N/A</v>
      </c>
      <c r="J492" s="44" t="str">
        <f t="shared" si="14"/>
        <v xml:space="preserve"> - </v>
      </c>
      <c r="K492" s="44" t="e">
        <f>INDEX('Helper - Inputs'!$G$15:$G$66,MATCH(J492,'Helper - Inputs'!$D$15:$D$66,0),1)</f>
        <v>#N/A</v>
      </c>
      <c r="L492" s="44" t="e">
        <f t="shared" si="15"/>
        <v>#N/A</v>
      </c>
    </row>
    <row r="493" spans="1:12" x14ac:dyDescent="0.3">
      <c r="A493" s="2"/>
      <c r="B493" s="23"/>
      <c r="C493" s="8"/>
      <c r="D493" s="8"/>
      <c r="E493" s="2"/>
      <c r="F493" s="2"/>
      <c r="G493" s="8"/>
      <c r="I493" t="e">
        <f>INDEX('Helper - Drop-downs'!$C$12:$C$24,MATCH(C493,'Helper - Drop-downs'!$A$12:$A$24,0))</f>
        <v>#N/A</v>
      </c>
      <c r="J493" s="44" t="str">
        <f t="shared" si="14"/>
        <v xml:space="preserve"> - </v>
      </c>
      <c r="K493" s="44" t="e">
        <f>INDEX('Helper - Inputs'!$G$15:$G$66,MATCH(J493,'Helper - Inputs'!$D$15:$D$66,0),1)</f>
        <v>#N/A</v>
      </c>
      <c r="L493" s="44" t="e">
        <f t="shared" si="15"/>
        <v>#N/A</v>
      </c>
    </row>
    <row r="494" spans="1:12" x14ac:dyDescent="0.3">
      <c r="A494" s="2"/>
      <c r="B494" s="23"/>
      <c r="C494" s="8"/>
      <c r="D494" s="8"/>
      <c r="E494" s="2"/>
      <c r="F494" s="2"/>
      <c r="G494" s="8"/>
      <c r="I494" t="e">
        <f>INDEX('Helper - Drop-downs'!$C$12:$C$24,MATCH(C494,'Helper - Drop-downs'!$A$12:$A$24,0))</f>
        <v>#N/A</v>
      </c>
      <c r="J494" s="44" t="str">
        <f t="shared" si="14"/>
        <v xml:space="preserve"> - </v>
      </c>
      <c r="K494" s="44" t="e">
        <f>INDEX('Helper - Inputs'!$G$15:$G$66,MATCH(J494,'Helper - Inputs'!$D$15:$D$66,0),1)</f>
        <v>#N/A</v>
      </c>
      <c r="L494" s="44" t="e">
        <f t="shared" si="15"/>
        <v>#N/A</v>
      </c>
    </row>
    <row r="495" spans="1:12" x14ac:dyDescent="0.3">
      <c r="A495" s="2"/>
      <c r="B495" s="23"/>
      <c r="C495" s="8"/>
      <c r="D495" s="8"/>
      <c r="E495" s="2"/>
      <c r="F495" s="2"/>
      <c r="G495" s="8"/>
      <c r="I495" t="e">
        <f>INDEX('Helper - Drop-downs'!$C$12:$C$24,MATCH(C495,'Helper - Drop-downs'!$A$12:$A$24,0))</f>
        <v>#N/A</v>
      </c>
      <c r="J495" s="44" t="str">
        <f t="shared" si="14"/>
        <v xml:space="preserve"> - </v>
      </c>
      <c r="K495" s="44" t="e">
        <f>INDEX('Helper - Inputs'!$G$15:$G$66,MATCH(J495,'Helper - Inputs'!$D$15:$D$66,0),1)</f>
        <v>#N/A</v>
      </c>
      <c r="L495" s="44" t="e">
        <f t="shared" si="15"/>
        <v>#N/A</v>
      </c>
    </row>
    <row r="496" spans="1:12" x14ac:dyDescent="0.3">
      <c r="A496" s="2"/>
      <c r="B496" s="23"/>
      <c r="C496" s="8"/>
      <c r="D496" s="8"/>
      <c r="E496" s="2"/>
      <c r="F496" s="2"/>
      <c r="G496" s="8"/>
      <c r="I496" t="e">
        <f>INDEX('Helper - Drop-downs'!$C$12:$C$24,MATCH(C496,'Helper - Drop-downs'!$A$12:$A$24,0))</f>
        <v>#N/A</v>
      </c>
      <c r="J496" s="44" t="str">
        <f t="shared" si="14"/>
        <v xml:space="preserve"> - </v>
      </c>
      <c r="K496" s="44" t="e">
        <f>INDEX('Helper - Inputs'!$G$15:$G$66,MATCH(J496,'Helper - Inputs'!$D$15:$D$66,0),1)</f>
        <v>#N/A</v>
      </c>
      <c r="L496" s="44" t="e">
        <f t="shared" si="15"/>
        <v>#N/A</v>
      </c>
    </row>
    <row r="497" spans="1:12" x14ac:dyDescent="0.3">
      <c r="A497" s="2"/>
      <c r="B497" s="23"/>
      <c r="C497" s="8"/>
      <c r="D497" s="8"/>
      <c r="E497" s="2"/>
      <c r="F497" s="2"/>
      <c r="G497" s="8"/>
      <c r="I497" t="e">
        <f>INDEX('Helper - Drop-downs'!$C$12:$C$24,MATCH(C497,'Helper - Drop-downs'!$A$12:$A$24,0))</f>
        <v>#N/A</v>
      </c>
      <c r="J497" s="44" t="str">
        <f t="shared" si="14"/>
        <v xml:space="preserve"> - </v>
      </c>
      <c r="K497" s="44" t="e">
        <f>INDEX('Helper - Inputs'!$G$15:$G$66,MATCH(J497,'Helper - Inputs'!$D$15:$D$66,0),1)</f>
        <v>#N/A</v>
      </c>
      <c r="L497" s="44" t="e">
        <f t="shared" si="15"/>
        <v>#N/A</v>
      </c>
    </row>
    <row r="498" spans="1:12" x14ac:dyDescent="0.3">
      <c r="A498" s="2"/>
      <c r="B498" s="23"/>
      <c r="C498" s="8"/>
      <c r="D498" s="8"/>
      <c r="E498" s="2"/>
      <c r="F498" s="2"/>
      <c r="G498" s="8"/>
      <c r="I498" t="e">
        <f>INDEX('Helper - Drop-downs'!$C$12:$C$24,MATCH(C498,'Helper - Drop-downs'!$A$12:$A$24,0))</f>
        <v>#N/A</v>
      </c>
      <c r="J498" s="44" t="str">
        <f t="shared" si="14"/>
        <v xml:space="preserve"> - </v>
      </c>
      <c r="K498" s="44" t="e">
        <f>INDEX('Helper - Inputs'!$G$15:$G$66,MATCH(J498,'Helper - Inputs'!$D$15:$D$66,0),1)</f>
        <v>#N/A</v>
      </c>
      <c r="L498" s="44" t="e">
        <f t="shared" si="15"/>
        <v>#N/A</v>
      </c>
    </row>
    <row r="499" spans="1:12" x14ac:dyDescent="0.3">
      <c r="A499" s="2"/>
      <c r="B499" s="23"/>
      <c r="C499" s="8"/>
      <c r="D499" s="8"/>
      <c r="E499" s="2"/>
      <c r="F499" s="2"/>
      <c r="G499" s="8"/>
      <c r="I499" t="e">
        <f>INDEX('Helper - Drop-downs'!$C$12:$C$24,MATCH(C499,'Helper - Drop-downs'!$A$12:$A$24,0))</f>
        <v>#N/A</v>
      </c>
      <c r="J499" s="44" t="str">
        <f t="shared" si="14"/>
        <v xml:space="preserve"> - </v>
      </c>
      <c r="K499" s="44" t="e">
        <f>INDEX('Helper - Inputs'!$G$15:$G$66,MATCH(J499,'Helper - Inputs'!$D$15:$D$66,0),1)</f>
        <v>#N/A</v>
      </c>
      <c r="L499" s="44" t="e">
        <f t="shared" si="15"/>
        <v>#N/A</v>
      </c>
    </row>
    <row r="500" spans="1:12" x14ac:dyDescent="0.3">
      <c r="A500" s="2"/>
      <c r="B500" s="23"/>
      <c r="C500" s="8"/>
      <c r="D500" s="8"/>
      <c r="E500" s="2"/>
      <c r="F500" s="2"/>
      <c r="G500" s="8"/>
      <c r="I500" t="e">
        <f>INDEX('Helper - Drop-downs'!$C$12:$C$24,MATCH(C500,'Helper - Drop-downs'!$A$12:$A$24,0))</f>
        <v>#N/A</v>
      </c>
      <c r="J500" s="44" t="str">
        <f t="shared" si="14"/>
        <v xml:space="preserve"> - </v>
      </c>
      <c r="K500" s="44" t="e">
        <f>INDEX('Helper - Inputs'!$G$15:$G$66,MATCH(J500,'Helper - Inputs'!$D$15:$D$66,0),1)</f>
        <v>#N/A</v>
      </c>
      <c r="L500" s="44" t="e">
        <f t="shared" si="15"/>
        <v>#N/A</v>
      </c>
    </row>
    <row r="501" spans="1:12" x14ac:dyDescent="0.3">
      <c r="A501" s="2"/>
      <c r="B501" s="23"/>
      <c r="C501" s="8"/>
      <c r="D501" s="8"/>
      <c r="E501" s="2"/>
      <c r="F501" s="2"/>
      <c r="G501" s="8"/>
      <c r="I501" t="e">
        <f>INDEX('Helper - Drop-downs'!$C$12:$C$24,MATCH(C501,'Helper - Drop-downs'!$A$12:$A$24,0))</f>
        <v>#N/A</v>
      </c>
      <c r="J501" s="44" t="str">
        <f t="shared" si="14"/>
        <v xml:space="preserve"> - </v>
      </c>
      <c r="K501" s="44" t="e">
        <f>INDEX('Helper - Inputs'!$G$15:$G$66,MATCH(J501,'Helper - Inputs'!$D$15:$D$66,0),1)</f>
        <v>#N/A</v>
      </c>
      <c r="L501" s="44" t="e">
        <f t="shared" si="15"/>
        <v>#N/A</v>
      </c>
    </row>
    <row r="502" spans="1:12" x14ac:dyDescent="0.3">
      <c r="A502" s="2"/>
      <c r="B502" s="23"/>
      <c r="C502" s="8"/>
      <c r="D502" s="8"/>
      <c r="E502" s="2"/>
      <c r="F502" s="2"/>
      <c r="G502" s="8"/>
      <c r="I502" t="e">
        <f>INDEX('Helper - Drop-downs'!$C$12:$C$24,MATCH(C502,'Helper - Drop-downs'!$A$12:$A$24,0))</f>
        <v>#N/A</v>
      </c>
      <c r="J502" s="44" t="str">
        <f t="shared" si="14"/>
        <v xml:space="preserve"> - </v>
      </c>
      <c r="K502" s="44" t="e">
        <f>INDEX('Helper - Inputs'!$G$15:$G$66,MATCH(J502,'Helper - Inputs'!$D$15:$D$66,0),1)</f>
        <v>#N/A</v>
      </c>
      <c r="L502" s="44" t="e">
        <f t="shared" si="15"/>
        <v>#N/A</v>
      </c>
    </row>
    <row r="503" spans="1:12" x14ac:dyDescent="0.3">
      <c r="A503" s="2"/>
      <c r="B503" s="23"/>
      <c r="C503" s="8"/>
      <c r="D503" s="8"/>
      <c r="E503" s="2"/>
      <c r="F503" s="2"/>
      <c r="G503" s="8"/>
      <c r="I503" t="e">
        <f>INDEX('Helper - Drop-downs'!$C$12:$C$24,MATCH(C503,'Helper - Drop-downs'!$A$12:$A$24,0))</f>
        <v>#N/A</v>
      </c>
      <c r="J503" s="44" t="str">
        <f t="shared" si="14"/>
        <v xml:space="preserve"> - </v>
      </c>
      <c r="K503" s="44" t="e">
        <f>INDEX('Helper - Inputs'!$G$15:$G$66,MATCH(J503,'Helper - Inputs'!$D$15:$D$66,0),1)</f>
        <v>#N/A</v>
      </c>
      <c r="L503" s="44" t="e">
        <f t="shared" si="15"/>
        <v>#N/A</v>
      </c>
    </row>
    <row r="504" spans="1:12" x14ac:dyDescent="0.3">
      <c r="A504" s="2"/>
      <c r="B504" s="23"/>
      <c r="C504" s="8"/>
      <c r="D504" s="8"/>
      <c r="E504" s="2"/>
      <c r="F504" s="2"/>
      <c r="G504" s="8"/>
      <c r="I504" t="e">
        <f>INDEX('Helper - Drop-downs'!$C$12:$C$24,MATCH(C504,'Helper - Drop-downs'!$A$12:$A$24,0))</f>
        <v>#N/A</v>
      </c>
      <c r="J504" s="44" t="str">
        <f t="shared" si="14"/>
        <v xml:space="preserve"> - </v>
      </c>
      <c r="K504" s="44" t="e">
        <f>INDEX('Helper - Inputs'!$G$15:$G$66,MATCH(J504,'Helper - Inputs'!$D$15:$D$66,0),1)</f>
        <v>#N/A</v>
      </c>
      <c r="L504" s="44" t="e">
        <f t="shared" si="15"/>
        <v>#N/A</v>
      </c>
    </row>
    <row r="505" spans="1:12" x14ac:dyDescent="0.3">
      <c r="A505" s="2"/>
      <c r="B505" s="23"/>
      <c r="C505" s="8"/>
      <c r="D505" s="8"/>
      <c r="E505" s="2"/>
      <c r="F505" s="2"/>
      <c r="G505" s="8"/>
      <c r="I505" t="e">
        <f>INDEX('Helper - Drop-downs'!$C$12:$C$24,MATCH(C505,'Helper - Drop-downs'!$A$12:$A$24,0))</f>
        <v>#N/A</v>
      </c>
      <c r="J505" s="44" t="str">
        <f t="shared" si="14"/>
        <v xml:space="preserve"> - </v>
      </c>
      <c r="K505" s="44" t="e">
        <f>INDEX('Helper - Inputs'!$G$15:$G$66,MATCH(J505,'Helper - Inputs'!$D$15:$D$66,0),1)</f>
        <v>#N/A</v>
      </c>
      <c r="L505" s="44" t="e">
        <f t="shared" si="15"/>
        <v>#N/A</v>
      </c>
    </row>
    <row r="506" spans="1:12" x14ac:dyDescent="0.3">
      <c r="A506" s="2"/>
      <c r="B506" s="23"/>
      <c r="C506" s="8"/>
      <c r="D506" s="8"/>
      <c r="E506" s="2"/>
      <c r="F506" s="2"/>
      <c r="G506" s="8"/>
      <c r="I506" t="e">
        <f>INDEX('Helper - Drop-downs'!$C$12:$C$24,MATCH(C506,'Helper - Drop-downs'!$A$12:$A$24,0))</f>
        <v>#N/A</v>
      </c>
      <c r="J506" s="44" t="str">
        <f t="shared" si="14"/>
        <v xml:space="preserve"> - </v>
      </c>
      <c r="K506" s="44" t="e">
        <f>INDEX('Helper - Inputs'!$G$15:$G$66,MATCH(J506,'Helper - Inputs'!$D$15:$D$66,0),1)</f>
        <v>#N/A</v>
      </c>
      <c r="L506" s="44" t="e">
        <f t="shared" si="15"/>
        <v>#N/A</v>
      </c>
    </row>
    <row r="507" spans="1:12" x14ac:dyDescent="0.3">
      <c r="A507" s="2"/>
      <c r="B507" s="23"/>
      <c r="C507" s="8"/>
      <c r="D507" s="8"/>
      <c r="E507" s="2"/>
      <c r="F507" s="2"/>
      <c r="G507" s="8"/>
      <c r="I507" t="e">
        <f>INDEX('Helper - Drop-downs'!$C$12:$C$24,MATCH(C507,'Helper - Drop-downs'!$A$12:$A$24,0))</f>
        <v>#N/A</v>
      </c>
      <c r="J507" s="44" t="str">
        <f t="shared" si="14"/>
        <v xml:space="preserve"> - </v>
      </c>
      <c r="K507" s="44" t="e">
        <f>INDEX('Helper - Inputs'!$G$15:$G$66,MATCH(J507,'Helper - Inputs'!$D$15:$D$66,0),1)</f>
        <v>#N/A</v>
      </c>
      <c r="L507" s="44" t="e">
        <f t="shared" si="15"/>
        <v>#N/A</v>
      </c>
    </row>
    <row r="508" spans="1:12" x14ac:dyDescent="0.3">
      <c r="A508" s="2"/>
      <c r="B508" s="23"/>
      <c r="C508" s="8"/>
      <c r="D508" s="8"/>
      <c r="E508" s="2"/>
      <c r="F508" s="2"/>
      <c r="G508" s="8"/>
      <c r="I508" t="e">
        <f>INDEX('Helper - Drop-downs'!$C$12:$C$24,MATCH(C508,'Helper - Drop-downs'!$A$12:$A$24,0))</f>
        <v>#N/A</v>
      </c>
      <c r="J508" s="44" t="str">
        <f t="shared" si="14"/>
        <v xml:space="preserve"> - </v>
      </c>
      <c r="K508" s="44" t="e">
        <f>INDEX('Helper - Inputs'!$G$15:$G$66,MATCH(J508,'Helper - Inputs'!$D$15:$D$66,0),1)</f>
        <v>#N/A</v>
      </c>
      <c r="L508" s="44" t="e">
        <f t="shared" si="15"/>
        <v>#N/A</v>
      </c>
    </row>
    <row r="509" spans="1:12" x14ac:dyDescent="0.3">
      <c r="A509" s="2"/>
      <c r="B509" s="23"/>
      <c r="C509" s="8"/>
      <c r="D509" s="8"/>
      <c r="E509" s="2"/>
      <c r="F509" s="2"/>
      <c r="G509" s="8"/>
      <c r="I509" t="e">
        <f>INDEX('Helper - Drop-downs'!$C$12:$C$24,MATCH(C509,'Helper - Drop-downs'!$A$12:$A$24,0))</f>
        <v>#N/A</v>
      </c>
      <c r="J509" s="44" t="str">
        <f t="shared" si="14"/>
        <v xml:space="preserve"> - </v>
      </c>
      <c r="K509" s="44" t="e">
        <f>INDEX('Helper - Inputs'!$G$15:$G$66,MATCH(J509,'Helper - Inputs'!$D$15:$D$66,0),1)</f>
        <v>#N/A</v>
      </c>
      <c r="L509" s="44" t="e">
        <f t="shared" si="15"/>
        <v>#N/A</v>
      </c>
    </row>
    <row r="510" spans="1:12" x14ac:dyDescent="0.3">
      <c r="A510" s="2"/>
      <c r="B510" s="23"/>
      <c r="C510" s="8"/>
      <c r="D510" s="8"/>
      <c r="E510" s="2"/>
      <c r="F510" s="2"/>
      <c r="G510" s="8"/>
      <c r="I510" t="e">
        <f>INDEX('Helper - Drop-downs'!$C$12:$C$24,MATCH(C510,'Helper - Drop-downs'!$A$12:$A$24,0))</f>
        <v>#N/A</v>
      </c>
      <c r="J510" s="44" t="str">
        <f t="shared" si="14"/>
        <v xml:space="preserve"> - </v>
      </c>
      <c r="K510" s="44" t="e">
        <f>INDEX('Helper - Inputs'!$G$15:$G$66,MATCH(J510,'Helper - Inputs'!$D$15:$D$66,0),1)</f>
        <v>#N/A</v>
      </c>
      <c r="L510" s="44" t="e">
        <f t="shared" si="15"/>
        <v>#N/A</v>
      </c>
    </row>
    <row r="511" spans="1:12" x14ac:dyDescent="0.3">
      <c r="A511" s="2"/>
      <c r="B511" s="23"/>
      <c r="C511" s="8"/>
      <c r="D511" s="8"/>
      <c r="E511" s="2"/>
      <c r="F511" s="2"/>
      <c r="G511" s="8"/>
      <c r="I511" t="e">
        <f>INDEX('Helper - Drop-downs'!$C$12:$C$24,MATCH(C511,'Helper - Drop-downs'!$A$12:$A$24,0))</f>
        <v>#N/A</v>
      </c>
      <c r="J511" s="44" t="str">
        <f t="shared" si="14"/>
        <v xml:space="preserve"> - </v>
      </c>
      <c r="K511" s="44" t="e">
        <f>INDEX('Helper - Inputs'!$G$15:$G$66,MATCH(J511,'Helper - Inputs'!$D$15:$D$66,0),1)</f>
        <v>#N/A</v>
      </c>
      <c r="L511" s="44" t="e">
        <f t="shared" si="15"/>
        <v>#N/A</v>
      </c>
    </row>
    <row r="512" spans="1:12" x14ac:dyDescent="0.3">
      <c r="A512" s="2"/>
      <c r="B512" s="23"/>
      <c r="C512" s="8"/>
      <c r="D512" s="8"/>
      <c r="E512" s="2"/>
      <c r="F512" s="2"/>
      <c r="G512" s="8"/>
      <c r="I512" t="e">
        <f>INDEX('Helper - Drop-downs'!$C$12:$C$24,MATCH(C512,'Helper - Drop-downs'!$A$12:$A$24,0))</f>
        <v>#N/A</v>
      </c>
      <c r="J512" s="44" t="str">
        <f t="shared" si="14"/>
        <v xml:space="preserve"> - </v>
      </c>
      <c r="K512" s="44" t="e">
        <f>INDEX('Helper - Inputs'!$G$15:$G$66,MATCH(J512,'Helper - Inputs'!$D$15:$D$66,0),1)</f>
        <v>#N/A</v>
      </c>
      <c r="L512" s="44" t="e">
        <f t="shared" si="15"/>
        <v>#N/A</v>
      </c>
    </row>
    <row r="513" spans="1:12" x14ac:dyDescent="0.3">
      <c r="A513" s="2"/>
      <c r="B513" s="23"/>
      <c r="C513" s="8"/>
      <c r="D513" s="8"/>
      <c r="E513" s="2"/>
      <c r="F513" s="2"/>
      <c r="G513" s="8"/>
      <c r="I513" t="e">
        <f>INDEX('Helper - Drop-downs'!$C$12:$C$24,MATCH(C513,'Helper - Drop-downs'!$A$12:$A$24,0))</f>
        <v>#N/A</v>
      </c>
      <c r="J513" s="44" t="str">
        <f t="shared" si="14"/>
        <v xml:space="preserve"> - </v>
      </c>
      <c r="K513" s="44" t="e">
        <f>INDEX('Helper - Inputs'!$G$15:$G$66,MATCH(J513,'Helper - Inputs'!$D$15:$D$66,0),1)</f>
        <v>#N/A</v>
      </c>
      <c r="L513" s="44" t="e">
        <f t="shared" si="15"/>
        <v>#N/A</v>
      </c>
    </row>
    <row r="514" spans="1:12" x14ac:dyDescent="0.3">
      <c r="A514" s="2"/>
      <c r="B514" s="23"/>
      <c r="C514" s="8"/>
      <c r="D514" s="8"/>
      <c r="E514" s="2"/>
      <c r="F514" s="2"/>
      <c r="G514" s="8"/>
      <c r="I514" t="e">
        <f>INDEX('Helper - Drop-downs'!$C$12:$C$24,MATCH(C514,'Helper - Drop-downs'!$A$12:$A$24,0))</f>
        <v>#N/A</v>
      </c>
      <c r="J514" s="44" t="str">
        <f t="shared" si="14"/>
        <v xml:space="preserve"> - </v>
      </c>
      <c r="K514" s="44" t="e">
        <f>INDEX('Helper - Inputs'!$G$15:$G$66,MATCH(J514,'Helper - Inputs'!$D$15:$D$66,0),1)</f>
        <v>#N/A</v>
      </c>
      <c r="L514" s="44" t="e">
        <f t="shared" si="15"/>
        <v>#N/A</v>
      </c>
    </row>
    <row r="515" spans="1:12" x14ac:dyDescent="0.3">
      <c r="A515" s="2"/>
      <c r="B515" s="23"/>
      <c r="C515" s="8"/>
      <c r="D515" s="8"/>
      <c r="E515" s="2"/>
      <c r="F515" s="2"/>
      <c r="G515" s="8"/>
      <c r="I515" t="e">
        <f>INDEX('Helper - Drop-downs'!$C$12:$C$24,MATCH(C515,'Helper - Drop-downs'!$A$12:$A$24,0))</f>
        <v>#N/A</v>
      </c>
      <c r="J515" s="44" t="str">
        <f t="shared" si="14"/>
        <v xml:space="preserve"> - </v>
      </c>
      <c r="K515" s="44" t="e">
        <f>INDEX('Helper - Inputs'!$G$15:$G$66,MATCH(J515,'Helper - Inputs'!$D$15:$D$66,0),1)</f>
        <v>#N/A</v>
      </c>
      <c r="L515" s="44" t="e">
        <f t="shared" si="15"/>
        <v>#N/A</v>
      </c>
    </row>
    <row r="516" spans="1:12" x14ac:dyDescent="0.3">
      <c r="A516" s="2"/>
      <c r="B516" s="23"/>
      <c r="C516" s="8"/>
      <c r="D516" s="8"/>
      <c r="E516" s="2"/>
      <c r="F516" s="2"/>
      <c r="G516" s="8"/>
      <c r="I516" t="e">
        <f>INDEX('Helper - Drop-downs'!$C$12:$C$24,MATCH(C516,'Helper - Drop-downs'!$A$12:$A$24,0))</f>
        <v>#N/A</v>
      </c>
      <c r="J516" s="44" t="str">
        <f t="shared" si="14"/>
        <v xml:space="preserve"> - </v>
      </c>
      <c r="K516" s="44" t="e">
        <f>INDEX('Helper - Inputs'!$G$15:$G$66,MATCH(J516,'Helper - Inputs'!$D$15:$D$66,0),1)</f>
        <v>#N/A</v>
      </c>
      <c r="L516" s="44" t="e">
        <f t="shared" si="15"/>
        <v>#N/A</v>
      </c>
    </row>
    <row r="517" spans="1:12" x14ac:dyDescent="0.3">
      <c r="A517" s="2"/>
      <c r="B517" s="23"/>
      <c r="C517" s="8"/>
      <c r="D517" s="8"/>
      <c r="E517" s="2"/>
      <c r="F517" s="2"/>
      <c r="G517" s="8"/>
      <c r="I517" t="e">
        <f>INDEX('Helper - Drop-downs'!$C$12:$C$24,MATCH(C517,'Helper - Drop-downs'!$A$12:$A$24,0))</f>
        <v>#N/A</v>
      </c>
      <c r="J517" s="44" t="str">
        <f t="shared" si="14"/>
        <v xml:space="preserve"> - </v>
      </c>
      <c r="K517" s="44" t="e">
        <f>INDEX('Helper - Inputs'!$G$15:$G$66,MATCH(J517,'Helper - Inputs'!$D$15:$D$66,0),1)</f>
        <v>#N/A</v>
      </c>
      <c r="L517" s="44" t="e">
        <f t="shared" si="15"/>
        <v>#N/A</v>
      </c>
    </row>
    <row r="518" spans="1:12" x14ac:dyDescent="0.3">
      <c r="A518" s="2"/>
      <c r="B518" s="23"/>
      <c r="C518" s="8"/>
      <c r="D518" s="8"/>
      <c r="E518" s="2"/>
      <c r="F518" s="2"/>
      <c r="G518" s="8"/>
      <c r="I518" t="e">
        <f>INDEX('Helper - Drop-downs'!$C$12:$C$24,MATCH(C518,'Helper - Drop-downs'!$A$12:$A$24,0))</f>
        <v>#N/A</v>
      </c>
      <c r="J518" s="44" t="str">
        <f t="shared" ref="J518:J581" si="16">E518&amp;" - "&amp;F518</f>
        <v xml:space="preserve"> - </v>
      </c>
      <c r="K518" s="44" t="e">
        <f>INDEX('Helper - Inputs'!$G$15:$G$66,MATCH(J518,'Helper - Inputs'!$D$15:$D$66,0),1)</f>
        <v>#N/A</v>
      </c>
      <c r="L518" s="44" t="e">
        <f t="shared" ref="L518:L581" si="17">E518&amp;" - "&amp;K518</f>
        <v>#N/A</v>
      </c>
    </row>
    <row r="519" spans="1:12" x14ac:dyDescent="0.3">
      <c r="A519" s="2"/>
      <c r="B519" s="23"/>
      <c r="C519" s="8"/>
      <c r="D519" s="8"/>
      <c r="E519" s="2"/>
      <c r="F519" s="2"/>
      <c r="G519" s="8"/>
      <c r="I519" t="e">
        <f>INDEX('Helper - Drop-downs'!$C$12:$C$24,MATCH(C519,'Helper - Drop-downs'!$A$12:$A$24,0))</f>
        <v>#N/A</v>
      </c>
      <c r="J519" s="44" t="str">
        <f t="shared" si="16"/>
        <v xml:space="preserve"> - </v>
      </c>
      <c r="K519" s="44" t="e">
        <f>INDEX('Helper - Inputs'!$G$15:$G$66,MATCH(J519,'Helper - Inputs'!$D$15:$D$66,0),1)</f>
        <v>#N/A</v>
      </c>
      <c r="L519" s="44" t="e">
        <f t="shared" si="17"/>
        <v>#N/A</v>
      </c>
    </row>
    <row r="520" spans="1:12" x14ac:dyDescent="0.3">
      <c r="A520" s="2"/>
      <c r="B520" s="23"/>
      <c r="C520" s="8"/>
      <c r="D520" s="8"/>
      <c r="E520" s="2"/>
      <c r="F520" s="2"/>
      <c r="G520" s="8"/>
      <c r="I520" t="e">
        <f>INDEX('Helper - Drop-downs'!$C$12:$C$24,MATCH(C520,'Helper - Drop-downs'!$A$12:$A$24,0))</f>
        <v>#N/A</v>
      </c>
      <c r="J520" s="44" t="str">
        <f t="shared" si="16"/>
        <v xml:space="preserve"> - </v>
      </c>
      <c r="K520" s="44" t="e">
        <f>INDEX('Helper - Inputs'!$G$15:$G$66,MATCH(J520,'Helper - Inputs'!$D$15:$D$66,0),1)</f>
        <v>#N/A</v>
      </c>
      <c r="L520" s="44" t="e">
        <f t="shared" si="17"/>
        <v>#N/A</v>
      </c>
    </row>
    <row r="521" spans="1:12" x14ac:dyDescent="0.3">
      <c r="A521" s="2"/>
      <c r="B521" s="23"/>
      <c r="C521" s="8"/>
      <c r="D521" s="8"/>
      <c r="E521" s="2"/>
      <c r="F521" s="2"/>
      <c r="G521" s="8"/>
      <c r="I521" t="e">
        <f>INDEX('Helper - Drop-downs'!$C$12:$C$24,MATCH(C521,'Helper - Drop-downs'!$A$12:$A$24,0))</f>
        <v>#N/A</v>
      </c>
      <c r="J521" s="44" t="str">
        <f t="shared" si="16"/>
        <v xml:space="preserve"> - </v>
      </c>
      <c r="K521" s="44" t="e">
        <f>INDEX('Helper - Inputs'!$G$15:$G$66,MATCH(J521,'Helper - Inputs'!$D$15:$D$66,0),1)</f>
        <v>#N/A</v>
      </c>
      <c r="L521" s="44" t="e">
        <f t="shared" si="17"/>
        <v>#N/A</v>
      </c>
    </row>
    <row r="522" spans="1:12" x14ac:dyDescent="0.3">
      <c r="A522" s="2"/>
      <c r="B522" s="23"/>
      <c r="C522" s="8"/>
      <c r="D522" s="8"/>
      <c r="E522" s="2"/>
      <c r="F522" s="2"/>
      <c r="G522" s="8"/>
      <c r="I522" t="e">
        <f>INDEX('Helper - Drop-downs'!$C$12:$C$24,MATCH(C522,'Helper - Drop-downs'!$A$12:$A$24,0))</f>
        <v>#N/A</v>
      </c>
      <c r="J522" s="44" t="str">
        <f t="shared" si="16"/>
        <v xml:space="preserve"> - </v>
      </c>
      <c r="K522" s="44" t="e">
        <f>INDEX('Helper - Inputs'!$G$15:$G$66,MATCH(J522,'Helper - Inputs'!$D$15:$D$66,0),1)</f>
        <v>#N/A</v>
      </c>
      <c r="L522" s="44" t="e">
        <f t="shared" si="17"/>
        <v>#N/A</v>
      </c>
    </row>
    <row r="523" spans="1:12" x14ac:dyDescent="0.3">
      <c r="A523" s="2"/>
      <c r="B523" s="23"/>
      <c r="C523" s="8"/>
      <c r="D523" s="8"/>
      <c r="E523" s="2"/>
      <c r="F523" s="2"/>
      <c r="G523" s="8"/>
      <c r="I523" t="e">
        <f>INDEX('Helper - Drop-downs'!$C$12:$C$24,MATCH(C523,'Helper - Drop-downs'!$A$12:$A$24,0))</f>
        <v>#N/A</v>
      </c>
      <c r="J523" s="44" t="str">
        <f t="shared" si="16"/>
        <v xml:space="preserve"> - </v>
      </c>
      <c r="K523" s="44" t="e">
        <f>INDEX('Helper - Inputs'!$G$15:$G$66,MATCH(J523,'Helper - Inputs'!$D$15:$D$66,0),1)</f>
        <v>#N/A</v>
      </c>
      <c r="L523" s="44" t="e">
        <f t="shared" si="17"/>
        <v>#N/A</v>
      </c>
    </row>
    <row r="524" spans="1:12" x14ac:dyDescent="0.3">
      <c r="A524" s="2"/>
      <c r="B524" s="23"/>
      <c r="C524" s="8"/>
      <c r="D524" s="8"/>
      <c r="E524" s="2"/>
      <c r="F524" s="2"/>
      <c r="G524" s="8"/>
      <c r="I524" t="e">
        <f>INDEX('Helper - Drop-downs'!$C$12:$C$24,MATCH(C524,'Helper - Drop-downs'!$A$12:$A$24,0))</f>
        <v>#N/A</v>
      </c>
      <c r="J524" s="44" t="str">
        <f t="shared" si="16"/>
        <v xml:space="preserve"> - </v>
      </c>
      <c r="K524" s="44" t="e">
        <f>INDEX('Helper - Inputs'!$G$15:$G$66,MATCH(J524,'Helper - Inputs'!$D$15:$D$66,0),1)</f>
        <v>#N/A</v>
      </c>
      <c r="L524" s="44" t="e">
        <f t="shared" si="17"/>
        <v>#N/A</v>
      </c>
    </row>
    <row r="525" spans="1:12" x14ac:dyDescent="0.3">
      <c r="A525" s="2"/>
      <c r="B525" s="23"/>
      <c r="C525" s="8"/>
      <c r="D525" s="8"/>
      <c r="E525" s="2"/>
      <c r="F525" s="2"/>
      <c r="G525" s="8"/>
      <c r="I525" t="e">
        <f>INDEX('Helper - Drop-downs'!$C$12:$C$24,MATCH(C525,'Helper - Drop-downs'!$A$12:$A$24,0))</f>
        <v>#N/A</v>
      </c>
      <c r="J525" s="44" t="str">
        <f t="shared" si="16"/>
        <v xml:space="preserve"> - </v>
      </c>
      <c r="K525" s="44" t="e">
        <f>INDEX('Helper - Inputs'!$G$15:$G$66,MATCH(J525,'Helper - Inputs'!$D$15:$D$66,0),1)</f>
        <v>#N/A</v>
      </c>
      <c r="L525" s="44" t="e">
        <f t="shared" si="17"/>
        <v>#N/A</v>
      </c>
    </row>
    <row r="526" spans="1:12" x14ac:dyDescent="0.3">
      <c r="A526" s="2"/>
      <c r="B526" s="23"/>
      <c r="C526" s="8"/>
      <c r="D526" s="8"/>
      <c r="E526" s="2"/>
      <c r="F526" s="2"/>
      <c r="G526" s="8"/>
      <c r="I526" t="e">
        <f>INDEX('Helper - Drop-downs'!$C$12:$C$24,MATCH(C526,'Helper - Drop-downs'!$A$12:$A$24,0))</f>
        <v>#N/A</v>
      </c>
      <c r="J526" s="44" t="str">
        <f t="shared" si="16"/>
        <v xml:space="preserve"> - </v>
      </c>
      <c r="K526" s="44" t="e">
        <f>INDEX('Helper - Inputs'!$G$15:$G$66,MATCH(J526,'Helper - Inputs'!$D$15:$D$66,0),1)</f>
        <v>#N/A</v>
      </c>
      <c r="L526" s="44" t="e">
        <f t="shared" si="17"/>
        <v>#N/A</v>
      </c>
    </row>
    <row r="527" spans="1:12" x14ac:dyDescent="0.3">
      <c r="A527" s="2"/>
      <c r="B527" s="23"/>
      <c r="C527" s="8"/>
      <c r="D527" s="8"/>
      <c r="E527" s="2"/>
      <c r="F527" s="2"/>
      <c r="G527" s="8"/>
      <c r="I527" t="e">
        <f>INDEX('Helper - Drop-downs'!$C$12:$C$24,MATCH(C527,'Helper - Drop-downs'!$A$12:$A$24,0))</f>
        <v>#N/A</v>
      </c>
      <c r="J527" s="44" t="str">
        <f t="shared" si="16"/>
        <v xml:space="preserve"> - </v>
      </c>
      <c r="K527" s="44" t="e">
        <f>INDEX('Helper - Inputs'!$G$15:$G$66,MATCH(J527,'Helper - Inputs'!$D$15:$D$66,0),1)</f>
        <v>#N/A</v>
      </c>
      <c r="L527" s="44" t="e">
        <f t="shared" si="17"/>
        <v>#N/A</v>
      </c>
    </row>
    <row r="528" spans="1:12" x14ac:dyDescent="0.3">
      <c r="A528" s="2"/>
      <c r="B528" s="23"/>
      <c r="C528" s="8"/>
      <c r="D528" s="8"/>
      <c r="E528" s="2"/>
      <c r="F528" s="2"/>
      <c r="G528" s="8"/>
      <c r="I528" t="e">
        <f>INDEX('Helper - Drop-downs'!$C$12:$C$24,MATCH(C528,'Helper - Drop-downs'!$A$12:$A$24,0))</f>
        <v>#N/A</v>
      </c>
      <c r="J528" s="44" t="str">
        <f t="shared" si="16"/>
        <v xml:space="preserve"> - </v>
      </c>
      <c r="K528" s="44" t="e">
        <f>INDEX('Helper - Inputs'!$G$15:$G$66,MATCH(J528,'Helper - Inputs'!$D$15:$D$66,0),1)</f>
        <v>#N/A</v>
      </c>
      <c r="L528" s="44" t="e">
        <f t="shared" si="17"/>
        <v>#N/A</v>
      </c>
    </row>
    <row r="529" spans="1:12" x14ac:dyDescent="0.3">
      <c r="A529" s="2"/>
      <c r="B529" s="23"/>
      <c r="C529" s="8"/>
      <c r="D529" s="8"/>
      <c r="E529" s="2"/>
      <c r="F529" s="2"/>
      <c r="G529" s="8"/>
      <c r="I529" t="e">
        <f>INDEX('Helper - Drop-downs'!$C$12:$C$24,MATCH(C529,'Helper - Drop-downs'!$A$12:$A$24,0))</f>
        <v>#N/A</v>
      </c>
      <c r="J529" s="44" t="str">
        <f t="shared" si="16"/>
        <v xml:space="preserve"> - </v>
      </c>
      <c r="K529" s="44" t="e">
        <f>INDEX('Helper - Inputs'!$G$15:$G$66,MATCH(J529,'Helper - Inputs'!$D$15:$D$66,0),1)</f>
        <v>#N/A</v>
      </c>
      <c r="L529" s="44" t="e">
        <f t="shared" si="17"/>
        <v>#N/A</v>
      </c>
    </row>
    <row r="530" spans="1:12" x14ac:dyDescent="0.3">
      <c r="A530" s="2"/>
      <c r="B530" s="23"/>
      <c r="C530" s="8"/>
      <c r="D530" s="8"/>
      <c r="E530" s="2"/>
      <c r="F530" s="2"/>
      <c r="G530" s="8"/>
      <c r="I530" t="e">
        <f>INDEX('Helper - Drop-downs'!$C$12:$C$24,MATCH(C530,'Helper - Drop-downs'!$A$12:$A$24,0))</f>
        <v>#N/A</v>
      </c>
      <c r="J530" s="44" t="str">
        <f t="shared" si="16"/>
        <v xml:space="preserve"> - </v>
      </c>
      <c r="K530" s="44" t="e">
        <f>INDEX('Helper - Inputs'!$G$15:$G$66,MATCH(J530,'Helper - Inputs'!$D$15:$D$66,0),1)</f>
        <v>#N/A</v>
      </c>
      <c r="L530" s="44" t="e">
        <f t="shared" si="17"/>
        <v>#N/A</v>
      </c>
    </row>
    <row r="531" spans="1:12" x14ac:dyDescent="0.3">
      <c r="A531" s="2"/>
      <c r="B531" s="23"/>
      <c r="C531" s="8"/>
      <c r="D531" s="8"/>
      <c r="E531" s="2"/>
      <c r="F531" s="2"/>
      <c r="G531" s="8"/>
      <c r="I531" t="e">
        <f>INDEX('Helper - Drop-downs'!$C$12:$C$24,MATCH(C531,'Helper - Drop-downs'!$A$12:$A$24,0))</f>
        <v>#N/A</v>
      </c>
      <c r="J531" s="44" t="str">
        <f t="shared" si="16"/>
        <v xml:space="preserve"> - </v>
      </c>
      <c r="K531" s="44" t="e">
        <f>INDEX('Helper - Inputs'!$G$15:$G$66,MATCH(J531,'Helper - Inputs'!$D$15:$D$66,0),1)</f>
        <v>#N/A</v>
      </c>
      <c r="L531" s="44" t="e">
        <f t="shared" si="17"/>
        <v>#N/A</v>
      </c>
    </row>
    <row r="532" spans="1:12" x14ac:dyDescent="0.3">
      <c r="A532" s="2"/>
      <c r="B532" s="23"/>
      <c r="C532" s="8"/>
      <c r="D532" s="8"/>
      <c r="E532" s="2"/>
      <c r="F532" s="2"/>
      <c r="G532" s="8"/>
      <c r="I532" t="e">
        <f>INDEX('Helper - Drop-downs'!$C$12:$C$24,MATCH(C532,'Helper - Drop-downs'!$A$12:$A$24,0))</f>
        <v>#N/A</v>
      </c>
      <c r="J532" s="44" t="str">
        <f t="shared" si="16"/>
        <v xml:space="preserve"> - </v>
      </c>
      <c r="K532" s="44" t="e">
        <f>INDEX('Helper - Inputs'!$G$15:$G$66,MATCH(J532,'Helper - Inputs'!$D$15:$D$66,0),1)</f>
        <v>#N/A</v>
      </c>
      <c r="L532" s="44" t="e">
        <f t="shared" si="17"/>
        <v>#N/A</v>
      </c>
    </row>
    <row r="533" spans="1:12" x14ac:dyDescent="0.3">
      <c r="A533" s="2"/>
      <c r="B533" s="23"/>
      <c r="C533" s="8"/>
      <c r="D533" s="8"/>
      <c r="E533" s="2"/>
      <c r="F533" s="2"/>
      <c r="G533" s="8"/>
      <c r="I533" t="e">
        <f>INDEX('Helper - Drop-downs'!$C$12:$C$24,MATCH(C533,'Helper - Drop-downs'!$A$12:$A$24,0))</f>
        <v>#N/A</v>
      </c>
      <c r="J533" s="44" t="str">
        <f t="shared" si="16"/>
        <v xml:space="preserve"> - </v>
      </c>
      <c r="K533" s="44" t="e">
        <f>INDEX('Helper - Inputs'!$G$15:$G$66,MATCH(J533,'Helper - Inputs'!$D$15:$D$66,0),1)</f>
        <v>#N/A</v>
      </c>
      <c r="L533" s="44" t="e">
        <f t="shared" si="17"/>
        <v>#N/A</v>
      </c>
    </row>
    <row r="534" spans="1:12" x14ac:dyDescent="0.3">
      <c r="A534" s="2"/>
      <c r="B534" s="23"/>
      <c r="C534" s="8"/>
      <c r="D534" s="8"/>
      <c r="E534" s="2"/>
      <c r="F534" s="2"/>
      <c r="G534" s="8"/>
      <c r="I534" t="e">
        <f>INDEX('Helper - Drop-downs'!$C$12:$C$24,MATCH(C534,'Helper - Drop-downs'!$A$12:$A$24,0))</f>
        <v>#N/A</v>
      </c>
      <c r="J534" s="44" t="str">
        <f t="shared" si="16"/>
        <v xml:space="preserve"> - </v>
      </c>
      <c r="K534" s="44" t="e">
        <f>INDEX('Helper - Inputs'!$G$15:$G$66,MATCH(J534,'Helper - Inputs'!$D$15:$D$66,0),1)</f>
        <v>#N/A</v>
      </c>
      <c r="L534" s="44" t="e">
        <f t="shared" si="17"/>
        <v>#N/A</v>
      </c>
    </row>
    <row r="535" spans="1:12" x14ac:dyDescent="0.3">
      <c r="A535" s="2"/>
      <c r="B535" s="23"/>
      <c r="C535" s="8"/>
      <c r="D535" s="8"/>
      <c r="E535" s="2"/>
      <c r="F535" s="2"/>
      <c r="G535" s="8"/>
      <c r="I535" t="e">
        <f>INDEX('Helper - Drop-downs'!$C$12:$C$24,MATCH(C535,'Helper - Drop-downs'!$A$12:$A$24,0))</f>
        <v>#N/A</v>
      </c>
      <c r="J535" s="44" t="str">
        <f t="shared" si="16"/>
        <v xml:space="preserve"> - </v>
      </c>
      <c r="K535" s="44" t="e">
        <f>INDEX('Helper - Inputs'!$G$15:$G$66,MATCH(J535,'Helper - Inputs'!$D$15:$D$66,0),1)</f>
        <v>#N/A</v>
      </c>
      <c r="L535" s="44" t="e">
        <f t="shared" si="17"/>
        <v>#N/A</v>
      </c>
    </row>
    <row r="536" spans="1:12" x14ac:dyDescent="0.3">
      <c r="A536" s="2"/>
      <c r="B536" s="23"/>
      <c r="C536" s="8"/>
      <c r="D536" s="8"/>
      <c r="E536" s="2"/>
      <c r="F536" s="2"/>
      <c r="G536" s="8"/>
      <c r="I536" t="e">
        <f>INDEX('Helper - Drop-downs'!$C$12:$C$24,MATCH(C536,'Helper - Drop-downs'!$A$12:$A$24,0))</f>
        <v>#N/A</v>
      </c>
      <c r="J536" s="44" t="str">
        <f t="shared" si="16"/>
        <v xml:space="preserve"> - </v>
      </c>
      <c r="K536" s="44" t="e">
        <f>INDEX('Helper - Inputs'!$G$15:$G$66,MATCH(J536,'Helper - Inputs'!$D$15:$D$66,0),1)</f>
        <v>#N/A</v>
      </c>
      <c r="L536" s="44" t="e">
        <f t="shared" si="17"/>
        <v>#N/A</v>
      </c>
    </row>
    <row r="537" spans="1:12" x14ac:dyDescent="0.3">
      <c r="A537" s="2"/>
      <c r="B537" s="23"/>
      <c r="C537" s="8"/>
      <c r="D537" s="8"/>
      <c r="E537" s="2"/>
      <c r="F537" s="2"/>
      <c r="G537" s="8"/>
      <c r="I537" t="e">
        <f>INDEX('Helper - Drop-downs'!$C$12:$C$24,MATCH(C537,'Helper - Drop-downs'!$A$12:$A$24,0))</f>
        <v>#N/A</v>
      </c>
      <c r="J537" s="44" t="str">
        <f t="shared" si="16"/>
        <v xml:space="preserve"> - </v>
      </c>
      <c r="K537" s="44" t="e">
        <f>INDEX('Helper - Inputs'!$G$15:$G$66,MATCH(J537,'Helper - Inputs'!$D$15:$D$66,0),1)</f>
        <v>#N/A</v>
      </c>
      <c r="L537" s="44" t="e">
        <f t="shared" si="17"/>
        <v>#N/A</v>
      </c>
    </row>
    <row r="538" spans="1:12" x14ac:dyDescent="0.3">
      <c r="A538" s="2"/>
      <c r="B538" s="23"/>
      <c r="C538" s="8"/>
      <c r="D538" s="8"/>
      <c r="E538" s="2"/>
      <c r="F538" s="2"/>
      <c r="G538" s="8"/>
      <c r="I538" t="e">
        <f>INDEX('Helper - Drop-downs'!$C$12:$C$24,MATCH(C538,'Helper - Drop-downs'!$A$12:$A$24,0))</f>
        <v>#N/A</v>
      </c>
      <c r="J538" s="44" t="str">
        <f t="shared" si="16"/>
        <v xml:space="preserve"> - </v>
      </c>
      <c r="K538" s="44" t="e">
        <f>INDEX('Helper - Inputs'!$G$15:$G$66,MATCH(J538,'Helper - Inputs'!$D$15:$D$66,0),1)</f>
        <v>#N/A</v>
      </c>
      <c r="L538" s="44" t="e">
        <f t="shared" si="17"/>
        <v>#N/A</v>
      </c>
    </row>
    <row r="539" spans="1:12" x14ac:dyDescent="0.3">
      <c r="A539" s="2"/>
      <c r="B539" s="23"/>
      <c r="C539" s="8"/>
      <c r="D539" s="8"/>
      <c r="E539" s="2"/>
      <c r="F539" s="2"/>
      <c r="G539" s="8"/>
      <c r="I539" t="e">
        <f>INDEX('Helper - Drop-downs'!$C$12:$C$24,MATCH(C539,'Helper - Drop-downs'!$A$12:$A$24,0))</f>
        <v>#N/A</v>
      </c>
      <c r="J539" s="44" t="str">
        <f t="shared" si="16"/>
        <v xml:space="preserve"> - </v>
      </c>
      <c r="K539" s="44" t="e">
        <f>INDEX('Helper - Inputs'!$G$15:$G$66,MATCH(J539,'Helper - Inputs'!$D$15:$D$66,0),1)</f>
        <v>#N/A</v>
      </c>
      <c r="L539" s="44" t="e">
        <f t="shared" si="17"/>
        <v>#N/A</v>
      </c>
    </row>
    <row r="540" spans="1:12" x14ac:dyDescent="0.3">
      <c r="A540" s="2"/>
      <c r="B540" s="23"/>
      <c r="C540" s="8"/>
      <c r="D540" s="8"/>
      <c r="E540" s="2"/>
      <c r="F540" s="2"/>
      <c r="G540" s="8"/>
      <c r="I540" t="e">
        <f>INDEX('Helper - Drop-downs'!$C$12:$C$24,MATCH(C540,'Helper - Drop-downs'!$A$12:$A$24,0))</f>
        <v>#N/A</v>
      </c>
      <c r="J540" s="44" t="str">
        <f t="shared" si="16"/>
        <v xml:space="preserve"> - </v>
      </c>
      <c r="K540" s="44" t="e">
        <f>INDEX('Helper - Inputs'!$G$15:$G$66,MATCH(J540,'Helper - Inputs'!$D$15:$D$66,0),1)</f>
        <v>#N/A</v>
      </c>
      <c r="L540" s="44" t="e">
        <f t="shared" si="17"/>
        <v>#N/A</v>
      </c>
    </row>
    <row r="541" spans="1:12" x14ac:dyDescent="0.3">
      <c r="A541" s="2"/>
      <c r="B541" s="23"/>
      <c r="C541" s="8"/>
      <c r="D541" s="8"/>
      <c r="E541" s="2"/>
      <c r="F541" s="2"/>
      <c r="G541" s="8"/>
      <c r="I541" t="e">
        <f>INDEX('Helper - Drop-downs'!$C$12:$C$24,MATCH(C541,'Helper - Drop-downs'!$A$12:$A$24,0))</f>
        <v>#N/A</v>
      </c>
      <c r="J541" s="44" t="str">
        <f t="shared" si="16"/>
        <v xml:space="preserve"> - </v>
      </c>
      <c r="K541" s="44" t="e">
        <f>INDEX('Helper - Inputs'!$G$15:$G$66,MATCH(J541,'Helper - Inputs'!$D$15:$D$66,0),1)</f>
        <v>#N/A</v>
      </c>
      <c r="L541" s="44" t="e">
        <f t="shared" si="17"/>
        <v>#N/A</v>
      </c>
    </row>
    <row r="542" spans="1:12" x14ac:dyDescent="0.3">
      <c r="A542" s="2"/>
      <c r="B542" s="23"/>
      <c r="C542" s="8"/>
      <c r="D542" s="8"/>
      <c r="E542" s="2"/>
      <c r="F542" s="2"/>
      <c r="G542" s="8"/>
      <c r="I542" t="e">
        <f>INDEX('Helper - Drop-downs'!$C$12:$C$24,MATCH(C542,'Helper - Drop-downs'!$A$12:$A$24,0))</f>
        <v>#N/A</v>
      </c>
      <c r="J542" s="44" t="str">
        <f t="shared" si="16"/>
        <v xml:space="preserve"> - </v>
      </c>
      <c r="K542" s="44" t="e">
        <f>INDEX('Helper - Inputs'!$G$15:$G$66,MATCH(J542,'Helper - Inputs'!$D$15:$D$66,0),1)</f>
        <v>#N/A</v>
      </c>
      <c r="L542" s="44" t="e">
        <f t="shared" si="17"/>
        <v>#N/A</v>
      </c>
    </row>
    <row r="543" spans="1:12" x14ac:dyDescent="0.3">
      <c r="A543" s="2"/>
      <c r="B543" s="23"/>
      <c r="C543" s="8"/>
      <c r="D543" s="8"/>
      <c r="E543" s="2"/>
      <c r="F543" s="2"/>
      <c r="G543" s="8"/>
      <c r="I543" t="e">
        <f>INDEX('Helper - Drop-downs'!$C$12:$C$24,MATCH(C543,'Helper - Drop-downs'!$A$12:$A$24,0))</f>
        <v>#N/A</v>
      </c>
      <c r="J543" s="44" t="str">
        <f t="shared" si="16"/>
        <v xml:space="preserve"> - </v>
      </c>
      <c r="K543" s="44" t="e">
        <f>INDEX('Helper - Inputs'!$G$15:$G$66,MATCH(J543,'Helper - Inputs'!$D$15:$D$66,0),1)</f>
        <v>#N/A</v>
      </c>
      <c r="L543" s="44" t="e">
        <f t="shared" si="17"/>
        <v>#N/A</v>
      </c>
    </row>
    <row r="544" spans="1:12" x14ac:dyDescent="0.3">
      <c r="A544" s="2"/>
      <c r="B544" s="23"/>
      <c r="C544" s="8"/>
      <c r="D544" s="8"/>
      <c r="E544" s="2"/>
      <c r="F544" s="2"/>
      <c r="G544" s="8"/>
      <c r="I544" t="e">
        <f>INDEX('Helper - Drop-downs'!$C$12:$C$24,MATCH(C544,'Helper - Drop-downs'!$A$12:$A$24,0))</f>
        <v>#N/A</v>
      </c>
      <c r="J544" s="44" t="str">
        <f t="shared" si="16"/>
        <v xml:space="preserve"> - </v>
      </c>
      <c r="K544" s="44" t="e">
        <f>INDEX('Helper - Inputs'!$G$15:$G$66,MATCH(J544,'Helper - Inputs'!$D$15:$D$66,0),1)</f>
        <v>#N/A</v>
      </c>
      <c r="L544" s="44" t="e">
        <f t="shared" si="17"/>
        <v>#N/A</v>
      </c>
    </row>
    <row r="545" spans="1:12" x14ac:dyDescent="0.3">
      <c r="A545" s="2"/>
      <c r="B545" s="23"/>
      <c r="C545" s="8"/>
      <c r="D545" s="8"/>
      <c r="E545" s="2"/>
      <c r="F545" s="2"/>
      <c r="G545" s="8"/>
      <c r="I545" t="e">
        <f>INDEX('Helper - Drop-downs'!$C$12:$C$24,MATCH(C545,'Helper - Drop-downs'!$A$12:$A$24,0))</f>
        <v>#N/A</v>
      </c>
      <c r="J545" s="44" t="str">
        <f t="shared" si="16"/>
        <v xml:space="preserve"> - </v>
      </c>
      <c r="K545" s="44" t="e">
        <f>INDEX('Helper - Inputs'!$G$15:$G$66,MATCH(J545,'Helper - Inputs'!$D$15:$D$66,0),1)</f>
        <v>#N/A</v>
      </c>
      <c r="L545" s="44" t="e">
        <f t="shared" si="17"/>
        <v>#N/A</v>
      </c>
    </row>
    <row r="546" spans="1:12" x14ac:dyDescent="0.3">
      <c r="A546" s="2"/>
      <c r="B546" s="23"/>
      <c r="C546" s="8"/>
      <c r="D546" s="8"/>
      <c r="E546" s="2"/>
      <c r="F546" s="2"/>
      <c r="G546" s="8"/>
      <c r="I546" t="e">
        <f>INDEX('Helper - Drop-downs'!$C$12:$C$24,MATCH(C546,'Helper - Drop-downs'!$A$12:$A$24,0))</f>
        <v>#N/A</v>
      </c>
      <c r="J546" s="44" t="str">
        <f t="shared" si="16"/>
        <v xml:space="preserve"> - </v>
      </c>
      <c r="K546" s="44" t="e">
        <f>INDEX('Helper - Inputs'!$G$15:$G$66,MATCH(J546,'Helper - Inputs'!$D$15:$D$66,0),1)</f>
        <v>#N/A</v>
      </c>
      <c r="L546" s="44" t="e">
        <f t="shared" si="17"/>
        <v>#N/A</v>
      </c>
    </row>
    <row r="547" spans="1:12" x14ac:dyDescent="0.3">
      <c r="A547" s="2"/>
      <c r="B547" s="23"/>
      <c r="C547" s="8"/>
      <c r="D547" s="8"/>
      <c r="E547" s="2"/>
      <c r="F547" s="2"/>
      <c r="G547" s="8"/>
      <c r="I547" t="e">
        <f>INDEX('Helper - Drop-downs'!$C$12:$C$24,MATCH(C547,'Helper - Drop-downs'!$A$12:$A$24,0))</f>
        <v>#N/A</v>
      </c>
      <c r="J547" s="44" t="str">
        <f t="shared" si="16"/>
        <v xml:space="preserve"> - </v>
      </c>
      <c r="K547" s="44" t="e">
        <f>INDEX('Helper - Inputs'!$G$15:$G$66,MATCH(J547,'Helper - Inputs'!$D$15:$D$66,0),1)</f>
        <v>#N/A</v>
      </c>
      <c r="L547" s="44" t="e">
        <f t="shared" si="17"/>
        <v>#N/A</v>
      </c>
    </row>
    <row r="548" spans="1:12" x14ac:dyDescent="0.3">
      <c r="A548" s="2"/>
      <c r="B548" s="23"/>
      <c r="C548" s="8"/>
      <c r="D548" s="8"/>
      <c r="E548" s="2"/>
      <c r="F548" s="2"/>
      <c r="G548" s="8"/>
      <c r="I548" t="e">
        <f>INDEX('Helper - Drop-downs'!$C$12:$C$24,MATCH(C548,'Helper - Drop-downs'!$A$12:$A$24,0))</f>
        <v>#N/A</v>
      </c>
      <c r="J548" s="44" t="str">
        <f t="shared" si="16"/>
        <v xml:space="preserve"> - </v>
      </c>
      <c r="K548" s="44" t="e">
        <f>INDEX('Helper - Inputs'!$G$15:$G$66,MATCH(J548,'Helper - Inputs'!$D$15:$D$66,0),1)</f>
        <v>#N/A</v>
      </c>
      <c r="L548" s="44" t="e">
        <f t="shared" si="17"/>
        <v>#N/A</v>
      </c>
    </row>
    <row r="549" spans="1:12" x14ac:dyDescent="0.3">
      <c r="A549" s="2"/>
      <c r="B549" s="23"/>
      <c r="C549" s="8"/>
      <c r="D549" s="8"/>
      <c r="E549" s="2"/>
      <c r="F549" s="2"/>
      <c r="G549" s="8"/>
      <c r="I549" t="e">
        <f>INDEX('Helper - Drop-downs'!$C$12:$C$24,MATCH(C549,'Helper - Drop-downs'!$A$12:$A$24,0))</f>
        <v>#N/A</v>
      </c>
      <c r="J549" s="44" t="str">
        <f t="shared" si="16"/>
        <v xml:space="preserve"> - </v>
      </c>
      <c r="K549" s="44" t="e">
        <f>INDEX('Helper - Inputs'!$G$15:$G$66,MATCH(J549,'Helper - Inputs'!$D$15:$D$66,0),1)</f>
        <v>#N/A</v>
      </c>
      <c r="L549" s="44" t="e">
        <f t="shared" si="17"/>
        <v>#N/A</v>
      </c>
    </row>
    <row r="550" spans="1:12" x14ac:dyDescent="0.3">
      <c r="A550" s="2"/>
      <c r="B550" s="23"/>
      <c r="C550" s="8"/>
      <c r="D550" s="8"/>
      <c r="E550" s="2"/>
      <c r="F550" s="2"/>
      <c r="G550" s="8"/>
      <c r="I550" t="e">
        <f>INDEX('Helper - Drop-downs'!$C$12:$C$24,MATCH(C550,'Helper - Drop-downs'!$A$12:$A$24,0))</f>
        <v>#N/A</v>
      </c>
      <c r="J550" s="44" t="str">
        <f t="shared" si="16"/>
        <v xml:space="preserve"> - </v>
      </c>
      <c r="K550" s="44" t="e">
        <f>INDEX('Helper - Inputs'!$G$15:$G$66,MATCH(J550,'Helper - Inputs'!$D$15:$D$66,0),1)</f>
        <v>#N/A</v>
      </c>
      <c r="L550" s="44" t="e">
        <f t="shared" si="17"/>
        <v>#N/A</v>
      </c>
    </row>
    <row r="551" spans="1:12" x14ac:dyDescent="0.3">
      <c r="A551" s="2"/>
      <c r="B551" s="23"/>
      <c r="C551" s="8"/>
      <c r="D551" s="8"/>
      <c r="E551" s="2"/>
      <c r="F551" s="2"/>
      <c r="G551" s="8"/>
      <c r="I551" t="e">
        <f>INDEX('Helper - Drop-downs'!$C$12:$C$24,MATCH(C551,'Helper - Drop-downs'!$A$12:$A$24,0))</f>
        <v>#N/A</v>
      </c>
      <c r="J551" s="44" t="str">
        <f t="shared" si="16"/>
        <v xml:space="preserve"> - </v>
      </c>
      <c r="K551" s="44" t="e">
        <f>INDEX('Helper - Inputs'!$G$15:$G$66,MATCH(J551,'Helper - Inputs'!$D$15:$D$66,0),1)</f>
        <v>#N/A</v>
      </c>
      <c r="L551" s="44" t="e">
        <f t="shared" si="17"/>
        <v>#N/A</v>
      </c>
    </row>
    <row r="552" spans="1:12" x14ac:dyDescent="0.3">
      <c r="A552" s="2"/>
      <c r="B552" s="23"/>
      <c r="C552" s="8"/>
      <c r="D552" s="8"/>
      <c r="E552" s="2"/>
      <c r="F552" s="2"/>
      <c r="G552" s="8"/>
      <c r="I552" t="e">
        <f>INDEX('Helper - Drop-downs'!$C$12:$C$24,MATCH(C552,'Helper - Drop-downs'!$A$12:$A$24,0))</f>
        <v>#N/A</v>
      </c>
      <c r="J552" s="44" t="str">
        <f t="shared" si="16"/>
        <v xml:space="preserve"> - </v>
      </c>
      <c r="K552" s="44" t="e">
        <f>INDEX('Helper - Inputs'!$G$15:$G$66,MATCH(J552,'Helper - Inputs'!$D$15:$D$66,0),1)</f>
        <v>#N/A</v>
      </c>
      <c r="L552" s="44" t="e">
        <f t="shared" si="17"/>
        <v>#N/A</v>
      </c>
    </row>
    <row r="553" spans="1:12" x14ac:dyDescent="0.3">
      <c r="A553" s="2"/>
      <c r="B553" s="23"/>
      <c r="C553" s="8"/>
      <c r="D553" s="8"/>
      <c r="E553" s="2"/>
      <c r="F553" s="2"/>
      <c r="G553" s="8"/>
      <c r="I553" t="e">
        <f>INDEX('Helper - Drop-downs'!$C$12:$C$24,MATCH(C553,'Helper - Drop-downs'!$A$12:$A$24,0))</f>
        <v>#N/A</v>
      </c>
      <c r="J553" s="44" t="str">
        <f t="shared" si="16"/>
        <v xml:space="preserve"> - </v>
      </c>
      <c r="K553" s="44" t="e">
        <f>INDEX('Helper - Inputs'!$G$15:$G$66,MATCH(J553,'Helper - Inputs'!$D$15:$D$66,0),1)</f>
        <v>#N/A</v>
      </c>
      <c r="L553" s="44" t="e">
        <f t="shared" si="17"/>
        <v>#N/A</v>
      </c>
    </row>
    <row r="554" spans="1:12" x14ac:dyDescent="0.3">
      <c r="A554" s="2"/>
      <c r="B554" s="23"/>
      <c r="C554" s="8"/>
      <c r="D554" s="8"/>
      <c r="E554" s="2"/>
      <c r="F554" s="2"/>
      <c r="G554" s="8"/>
      <c r="I554" t="e">
        <f>INDEX('Helper - Drop-downs'!$C$12:$C$24,MATCH(C554,'Helper - Drop-downs'!$A$12:$A$24,0))</f>
        <v>#N/A</v>
      </c>
      <c r="J554" s="44" t="str">
        <f t="shared" si="16"/>
        <v xml:space="preserve"> - </v>
      </c>
      <c r="K554" s="44" t="e">
        <f>INDEX('Helper - Inputs'!$G$15:$G$66,MATCH(J554,'Helper - Inputs'!$D$15:$D$66,0),1)</f>
        <v>#N/A</v>
      </c>
      <c r="L554" s="44" t="e">
        <f t="shared" si="17"/>
        <v>#N/A</v>
      </c>
    </row>
    <row r="555" spans="1:12" x14ac:dyDescent="0.3">
      <c r="A555" s="2"/>
      <c r="B555" s="23"/>
      <c r="C555" s="8"/>
      <c r="D555" s="8"/>
      <c r="E555" s="2"/>
      <c r="F555" s="2"/>
      <c r="G555" s="8"/>
      <c r="I555" t="e">
        <f>INDEX('Helper - Drop-downs'!$C$12:$C$24,MATCH(C555,'Helper - Drop-downs'!$A$12:$A$24,0))</f>
        <v>#N/A</v>
      </c>
      <c r="J555" s="44" t="str">
        <f t="shared" si="16"/>
        <v xml:space="preserve"> - </v>
      </c>
      <c r="K555" s="44" t="e">
        <f>INDEX('Helper - Inputs'!$G$15:$G$66,MATCH(J555,'Helper - Inputs'!$D$15:$D$66,0),1)</f>
        <v>#N/A</v>
      </c>
      <c r="L555" s="44" t="e">
        <f t="shared" si="17"/>
        <v>#N/A</v>
      </c>
    </row>
    <row r="556" spans="1:12" x14ac:dyDescent="0.3">
      <c r="A556" s="2"/>
      <c r="B556" s="23"/>
      <c r="C556" s="8"/>
      <c r="D556" s="8"/>
      <c r="E556" s="2"/>
      <c r="F556" s="2"/>
      <c r="G556" s="8"/>
      <c r="I556" t="e">
        <f>INDEX('Helper - Drop-downs'!$C$12:$C$24,MATCH(C556,'Helper - Drop-downs'!$A$12:$A$24,0))</f>
        <v>#N/A</v>
      </c>
      <c r="J556" s="44" t="str">
        <f t="shared" si="16"/>
        <v xml:space="preserve"> - </v>
      </c>
      <c r="K556" s="44" t="e">
        <f>INDEX('Helper - Inputs'!$G$15:$G$66,MATCH(J556,'Helper - Inputs'!$D$15:$D$66,0),1)</f>
        <v>#N/A</v>
      </c>
      <c r="L556" s="44" t="e">
        <f t="shared" si="17"/>
        <v>#N/A</v>
      </c>
    </row>
    <row r="557" spans="1:12" x14ac:dyDescent="0.3">
      <c r="A557" s="2"/>
      <c r="B557" s="23"/>
      <c r="C557" s="8"/>
      <c r="D557" s="8"/>
      <c r="E557" s="2"/>
      <c r="F557" s="2"/>
      <c r="G557" s="8"/>
      <c r="I557" t="e">
        <f>INDEX('Helper - Drop-downs'!$C$12:$C$24,MATCH(C557,'Helper - Drop-downs'!$A$12:$A$24,0))</f>
        <v>#N/A</v>
      </c>
      <c r="J557" s="44" t="str">
        <f t="shared" si="16"/>
        <v xml:space="preserve"> - </v>
      </c>
      <c r="K557" s="44" t="e">
        <f>INDEX('Helper - Inputs'!$G$15:$G$66,MATCH(J557,'Helper - Inputs'!$D$15:$D$66,0),1)</f>
        <v>#N/A</v>
      </c>
      <c r="L557" s="44" t="e">
        <f t="shared" si="17"/>
        <v>#N/A</v>
      </c>
    </row>
    <row r="558" spans="1:12" x14ac:dyDescent="0.3">
      <c r="A558" s="2"/>
      <c r="B558" s="23"/>
      <c r="C558" s="8"/>
      <c r="D558" s="8"/>
      <c r="E558" s="2"/>
      <c r="F558" s="2"/>
      <c r="G558" s="8"/>
      <c r="I558" t="e">
        <f>INDEX('Helper - Drop-downs'!$C$12:$C$24,MATCH(C558,'Helper - Drop-downs'!$A$12:$A$24,0))</f>
        <v>#N/A</v>
      </c>
      <c r="J558" s="44" t="str">
        <f t="shared" si="16"/>
        <v xml:space="preserve"> - </v>
      </c>
      <c r="K558" s="44" t="e">
        <f>INDEX('Helper - Inputs'!$G$15:$G$66,MATCH(J558,'Helper - Inputs'!$D$15:$D$66,0),1)</f>
        <v>#N/A</v>
      </c>
      <c r="L558" s="44" t="e">
        <f t="shared" si="17"/>
        <v>#N/A</v>
      </c>
    </row>
    <row r="559" spans="1:12" x14ac:dyDescent="0.3">
      <c r="A559" s="2"/>
      <c r="B559" s="23"/>
      <c r="C559" s="8"/>
      <c r="D559" s="8"/>
      <c r="E559" s="2"/>
      <c r="F559" s="2"/>
      <c r="G559" s="8"/>
      <c r="I559" t="e">
        <f>INDEX('Helper - Drop-downs'!$C$12:$C$24,MATCH(C559,'Helper - Drop-downs'!$A$12:$A$24,0))</f>
        <v>#N/A</v>
      </c>
      <c r="J559" s="44" t="str">
        <f t="shared" si="16"/>
        <v xml:space="preserve"> - </v>
      </c>
      <c r="K559" s="44" t="e">
        <f>INDEX('Helper - Inputs'!$G$15:$G$66,MATCH(J559,'Helper - Inputs'!$D$15:$D$66,0),1)</f>
        <v>#N/A</v>
      </c>
      <c r="L559" s="44" t="e">
        <f t="shared" si="17"/>
        <v>#N/A</v>
      </c>
    </row>
    <row r="560" spans="1:12" x14ac:dyDescent="0.3">
      <c r="A560" s="2"/>
      <c r="B560" s="23"/>
      <c r="C560" s="8"/>
      <c r="D560" s="8"/>
      <c r="E560" s="2"/>
      <c r="F560" s="2"/>
      <c r="G560" s="8"/>
      <c r="I560" t="e">
        <f>INDEX('Helper - Drop-downs'!$C$12:$C$24,MATCH(C560,'Helper - Drop-downs'!$A$12:$A$24,0))</f>
        <v>#N/A</v>
      </c>
      <c r="J560" s="44" t="str">
        <f t="shared" si="16"/>
        <v xml:space="preserve"> - </v>
      </c>
      <c r="K560" s="44" t="e">
        <f>INDEX('Helper - Inputs'!$G$15:$G$66,MATCH(J560,'Helper - Inputs'!$D$15:$D$66,0),1)</f>
        <v>#N/A</v>
      </c>
      <c r="L560" s="44" t="e">
        <f t="shared" si="17"/>
        <v>#N/A</v>
      </c>
    </row>
    <row r="561" spans="1:12" x14ac:dyDescent="0.3">
      <c r="A561" s="2"/>
      <c r="B561" s="23"/>
      <c r="C561" s="8"/>
      <c r="D561" s="8"/>
      <c r="E561" s="2"/>
      <c r="F561" s="2"/>
      <c r="G561" s="8"/>
      <c r="I561" t="e">
        <f>INDEX('Helper - Drop-downs'!$C$12:$C$24,MATCH(C561,'Helper - Drop-downs'!$A$12:$A$24,0))</f>
        <v>#N/A</v>
      </c>
      <c r="J561" s="44" t="str">
        <f t="shared" si="16"/>
        <v xml:space="preserve"> - </v>
      </c>
      <c r="K561" s="44" t="e">
        <f>INDEX('Helper - Inputs'!$G$15:$G$66,MATCH(J561,'Helper - Inputs'!$D$15:$D$66,0),1)</f>
        <v>#N/A</v>
      </c>
      <c r="L561" s="44" t="e">
        <f t="shared" si="17"/>
        <v>#N/A</v>
      </c>
    </row>
    <row r="562" spans="1:12" x14ac:dyDescent="0.3">
      <c r="A562" s="2"/>
      <c r="B562" s="23"/>
      <c r="C562" s="8"/>
      <c r="D562" s="8"/>
      <c r="E562" s="2"/>
      <c r="F562" s="2"/>
      <c r="G562" s="8"/>
      <c r="I562" t="e">
        <f>INDEX('Helper - Drop-downs'!$C$12:$C$24,MATCH(C562,'Helper - Drop-downs'!$A$12:$A$24,0))</f>
        <v>#N/A</v>
      </c>
      <c r="J562" s="44" t="str">
        <f t="shared" si="16"/>
        <v xml:space="preserve"> - </v>
      </c>
      <c r="K562" s="44" t="e">
        <f>INDEX('Helper - Inputs'!$G$15:$G$66,MATCH(J562,'Helper - Inputs'!$D$15:$D$66,0),1)</f>
        <v>#N/A</v>
      </c>
      <c r="L562" s="44" t="e">
        <f t="shared" si="17"/>
        <v>#N/A</v>
      </c>
    </row>
    <row r="563" spans="1:12" x14ac:dyDescent="0.3">
      <c r="A563" s="2"/>
      <c r="B563" s="23"/>
      <c r="C563" s="8"/>
      <c r="D563" s="8"/>
      <c r="E563" s="2"/>
      <c r="F563" s="2"/>
      <c r="G563" s="8"/>
      <c r="I563" t="e">
        <f>INDEX('Helper - Drop-downs'!$C$12:$C$24,MATCH(C563,'Helper - Drop-downs'!$A$12:$A$24,0))</f>
        <v>#N/A</v>
      </c>
      <c r="J563" s="44" t="str">
        <f t="shared" si="16"/>
        <v xml:space="preserve"> - </v>
      </c>
      <c r="K563" s="44" t="e">
        <f>INDEX('Helper - Inputs'!$G$15:$G$66,MATCH(J563,'Helper - Inputs'!$D$15:$D$66,0),1)</f>
        <v>#N/A</v>
      </c>
      <c r="L563" s="44" t="e">
        <f t="shared" si="17"/>
        <v>#N/A</v>
      </c>
    </row>
    <row r="564" spans="1:12" x14ac:dyDescent="0.3">
      <c r="A564" s="2"/>
      <c r="B564" s="23"/>
      <c r="C564" s="8"/>
      <c r="D564" s="8"/>
      <c r="E564" s="2"/>
      <c r="F564" s="2"/>
      <c r="G564" s="8"/>
      <c r="I564" t="e">
        <f>INDEX('Helper - Drop-downs'!$C$12:$C$24,MATCH(C564,'Helper - Drop-downs'!$A$12:$A$24,0))</f>
        <v>#N/A</v>
      </c>
      <c r="J564" s="44" t="str">
        <f t="shared" si="16"/>
        <v xml:space="preserve"> - </v>
      </c>
      <c r="K564" s="44" t="e">
        <f>INDEX('Helper - Inputs'!$G$15:$G$66,MATCH(J564,'Helper - Inputs'!$D$15:$D$66,0),1)</f>
        <v>#N/A</v>
      </c>
      <c r="L564" s="44" t="e">
        <f t="shared" si="17"/>
        <v>#N/A</v>
      </c>
    </row>
    <row r="565" spans="1:12" x14ac:dyDescent="0.3">
      <c r="A565" s="2"/>
      <c r="B565" s="23"/>
      <c r="C565" s="8"/>
      <c r="D565" s="8"/>
      <c r="E565" s="2"/>
      <c r="F565" s="2"/>
      <c r="G565" s="8"/>
      <c r="I565" t="e">
        <f>INDEX('Helper - Drop-downs'!$C$12:$C$24,MATCH(C565,'Helper - Drop-downs'!$A$12:$A$24,0))</f>
        <v>#N/A</v>
      </c>
      <c r="J565" s="44" t="str">
        <f t="shared" si="16"/>
        <v xml:space="preserve"> - </v>
      </c>
      <c r="K565" s="44" t="e">
        <f>INDEX('Helper - Inputs'!$G$15:$G$66,MATCH(J565,'Helper - Inputs'!$D$15:$D$66,0),1)</f>
        <v>#N/A</v>
      </c>
      <c r="L565" s="44" t="e">
        <f t="shared" si="17"/>
        <v>#N/A</v>
      </c>
    </row>
    <row r="566" spans="1:12" x14ac:dyDescent="0.3">
      <c r="A566" s="2"/>
      <c r="B566" s="23"/>
      <c r="C566" s="8"/>
      <c r="D566" s="8"/>
      <c r="E566" s="2"/>
      <c r="F566" s="2"/>
      <c r="G566" s="8"/>
      <c r="I566" t="e">
        <f>INDEX('Helper - Drop-downs'!$C$12:$C$24,MATCH(C566,'Helper - Drop-downs'!$A$12:$A$24,0))</f>
        <v>#N/A</v>
      </c>
      <c r="J566" s="44" t="str">
        <f t="shared" si="16"/>
        <v xml:space="preserve"> - </v>
      </c>
      <c r="K566" s="44" t="e">
        <f>INDEX('Helper - Inputs'!$G$15:$G$66,MATCH(J566,'Helper - Inputs'!$D$15:$D$66,0),1)</f>
        <v>#N/A</v>
      </c>
      <c r="L566" s="44" t="e">
        <f t="shared" si="17"/>
        <v>#N/A</v>
      </c>
    </row>
    <row r="567" spans="1:12" x14ac:dyDescent="0.3">
      <c r="A567" s="2"/>
      <c r="B567" s="23"/>
      <c r="C567" s="8"/>
      <c r="D567" s="8"/>
      <c r="E567" s="2"/>
      <c r="F567" s="2"/>
      <c r="G567" s="8"/>
      <c r="I567" t="e">
        <f>INDEX('Helper - Drop-downs'!$C$12:$C$24,MATCH(C567,'Helper - Drop-downs'!$A$12:$A$24,0))</f>
        <v>#N/A</v>
      </c>
      <c r="J567" s="44" t="str">
        <f t="shared" si="16"/>
        <v xml:space="preserve"> - </v>
      </c>
      <c r="K567" s="44" t="e">
        <f>INDEX('Helper - Inputs'!$G$15:$G$66,MATCH(J567,'Helper - Inputs'!$D$15:$D$66,0),1)</f>
        <v>#N/A</v>
      </c>
      <c r="L567" s="44" t="e">
        <f t="shared" si="17"/>
        <v>#N/A</v>
      </c>
    </row>
    <row r="568" spans="1:12" x14ac:dyDescent="0.3">
      <c r="A568" s="2"/>
      <c r="B568" s="23"/>
      <c r="C568" s="8"/>
      <c r="D568" s="8"/>
      <c r="E568" s="2"/>
      <c r="F568" s="2"/>
      <c r="G568" s="8"/>
      <c r="I568" t="e">
        <f>INDEX('Helper - Drop-downs'!$C$12:$C$24,MATCH(C568,'Helper - Drop-downs'!$A$12:$A$24,0))</f>
        <v>#N/A</v>
      </c>
      <c r="J568" s="44" t="str">
        <f t="shared" si="16"/>
        <v xml:space="preserve"> - </v>
      </c>
      <c r="K568" s="44" t="e">
        <f>INDEX('Helper - Inputs'!$G$15:$G$66,MATCH(J568,'Helper - Inputs'!$D$15:$D$66,0),1)</f>
        <v>#N/A</v>
      </c>
      <c r="L568" s="44" t="e">
        <f t="shared" si="17"/>
        <v>#N/A</v>
      </c>
    </row>
    <row r="569" spans="1:12" x14ac:dyDescent="0.3">
      <c r="A569" s="2"/>
      <c r="B569" s="23"/>
      <c r="C569" s="8"/>
      <c r="D569" s="8"/>
      <c r="E569" s="2"/>
      <c r="F569" s="2"/>
      <c r="G569" s="8"/>
      <c r="I569" t="e">
        <f>INDEX('Helper - Drop-downs'!$C$12:$C$24,MATCH(C569,'Helper - Drop-downs'!$A$12:$A$24,0))</f>
        <v>#N/A</v>
      </c>
      <c r="J569" s="44" t="str">
        <f t="shared" si="16"/>
        <v xml:space="preserve"> - </v>
      </c>
      <c r="K569" s="44" t="e">
        <f>INDEX('Helper - Inputs'!$G$15:$G$66,MATCH(J569,'Helper - Inputs'!$D$15:$D$66,0),1)</f>
        <v>#N/A</v>
      </c>
      <c r="L569" s="44" t="e">
        <f t="shared" si="17"/>
        <v>#N/A</v>
      </c>
    </row>
    <row r="570" spans="1:12" x14ac:dyDescent="0.3">
      <c r="A570" s="2"/>
      <c r="B570" s="23"/>
      <c r="C570" s="8"/>
      <c r="D570" s="8"/>
      <c r="E570" s="2"/>
      <c r="F570" s="2"/>
      <c r="G570" s="8"/>
      <c r="I570" t="e">
        <f>INDEX('Helper - Drop-downs'!$C$12:$C$24,MATCH(C570,'Helper - Drop-downs'!$A$12:$A$24,0))</f>
        <v>#N/A</v>
      </c>
      <c r="J570" s="44" t="str">
        <f t="shared" si="16"/>
        <v xml:space="preserve"> - </v>
      </c>
      <c r="K570" s="44" t="e">
        <f>INDEX('Helper - Inputs'!$G$15:$G$66,MATCH(J570,'Helper - Inputs'!$D$15:$D$66,0),1)</f>
        <v>#N/A</v>
      </c>
      <c r="L570" s="44" t="e">
        <f t="shared" si="17"/>
        <v>#N/A</v>
      </c>
    </row>
    <row r="571" spans="1:12" x14ac:dyDescent="0.3">
      <c r="A571" s="2"/>
      <c r="B571" s="23"/>
      <c r="C571" s="8"/>
      <c r="D571" s="8"/>
      <c r="E571" s="2"/>
      <c r="F571" s="2"/>
      <c r="G571" s="8"/>
      <c r="I571" t="e">
        <f>INDEX('Helper - Drop-downs'!$C$12:$C$24,MATCH(C571,'Helper - Drop-downs'!$A$12:$A$24,0))</f>
        <v>#N/A</v>
      </c>
      <c r="J571" s="44" t="str">
        <f t="shared" si="16"/>
        <v xml:space="preserve"> - </v>
      </c>
      <c r="K571" s="44" t="e">
        <f>INDEX('Helper - Inputs'!$G$15:$G$66,MATCH(J571,'Helper - Inputs'!$D$15:$D$66,0),1)</f>
        <v>#N/A</v>
      </c>
      <c r="L571" s="44" t="e">
        <f t="shared" si="17"/>
        <v>#N/A</v>
      </c>
    </row>
    <row r="572" spans="1:12" x14ac:dyDescent="0.3">
      <c r="A572" s="2"/>
      <c r="B572" s="23"/>
      <c r="C572" s="8"/>
      <c r="D572" s="8"/>
      <c r="E572" s="2"/>
      <c r="F572" s="2"/>
      <c r="G572" s="8"/>
      <c r="I572" t="e">
        <f>INDEX('Helper - Drop-downs'!$C$12:$C$24,MATCH(C572,'Helper - Drop-downs'!$A$12:$A$24,0))</f>
        <v>#N/A</v>
      </c>
      <c r="J572" s="44" t="str">
        <f t="shared" si="16"/>
        <v xml:space="preserve"> - </v>
      </c>
      <c r="K572" s="44" t="e">
        <f>INDEX('Helper - Inputs'!$G$15:$G$66,MATCH(J572,'Helper - Inputs'!$D$15:$D$66,0),1)</f>
        <v>#N/A</v>
      </c>
      <c r="L572" s="44" t="e">
        <f t="shared" si="17"/>
        <v>#N/A</v>
      </c>
    </row>
    <row r="573" spans="1:12" x14ac:dyDescent="0.3">
      <c r="A573" s="2"/>
      <c r="B573" s="23"/>
      <c r="C573" s="8"/>
      <c r="D573" s="8"/>
      <c r="E573" s="2"/>
      <c r="F573" s="2"/>
      <c r="G573" s="8"/>
      <c r="I573" t="e">
        <f>INDEX('Helper - Drop-downs'!$C$12:$C$24,MATCH(C573,'Helper - Drop-downs'!$A$12:$A$24,0))</f>
        <v>#N/A</v>
      </c>
      <c r="J573" s="44" t="str">
        <f t="shared" si="16"/>
        <v xml:space="preserve"> - </v>
      </c>
      <c r="K573" s="44" t="e">
        <f>INDEX('Helper - Inputs'!$G$15:$G$66,MATCH(J573,'Helper - Inputs'!$D$15:$D$66,0),1)</f>
        <v>#N/A</v>
      </c>
      <c r="L573" s="44" t="e">
        <f t="shared" si="17"/>
        <v>#N/A</v>
      </c>
    </row>
    <row r="574" spans="1:12" x14ac:dyDescent="0.3">
      <c r="A574" s="2"/>
      <c r="B574" s="23"/>
      <c r="C574" s="8"/>
      <c r="D574" s="8"/>
      <c r="E574" s="2"/>
      <c r="F574" s="2"/>
      <c r="G574" s="8"/>
      <c r="I574" t="e">
        <f>INDEX('Helper - Drop-downs'!$C$12:$C$24,MATCH(C574,'Helper - Drop-downs'!$A$12:$A$24,0))</f>
        <v>#N/A</v>
      </c>
      <c r="J574" s="44" t="str">
        <f t="shared" si="16"/>
        <v xml:space="preserve"> - </v>
      </c>
      <c r="K574" s="44" t="e">
        <f>INDEX('Helper - Inputs'!$G$15:$G$66,MATCH(J574,'Helper - Inputs'!$D$15:$D$66,0),1)</f>
        <v>#N/A</v>
      </c>
      <c r="L574" s="44" t="e">
        <f t="shared" si="17"/>
        <v>#N/A</v>
      </c>
    </row>
    <row r="575" spans="1:12" x14ac:dyDescent="0.3">
      <c r="A575" s="2"/>
      <c r="B575" s="23"/>
      <c r="C575" s="8"/>
      <c r="D575" s="8"/>
      <c r="E575" s="2"/>
      <c r="F575" s="2"/>
      <c r="G575" s="8"/>
      <c r="I575" t="e">
        <f>INDEX('Helper - Drop-downs'!$C$12:$C$24,MATCH(C575,'Helper - Drop-downs'!$A$12:$A$24,0))</f>
        <v>#N/A</v>
      </c>
      <c r="J575" s="44" t="str">
        <f t="shared" si="16"/>
        <v xml:space="preserve"> - </v>
      </c>
      <c r="K575" s="44" t="e">
        <f>INDEX('Helper - Inputs'!$G$15:$G$66,MATCH(J575,'Helper - Inputs'!$D$15:$D$66,0),1)</f>
        <v>#N/A</v>
      </c>
      <c r="L575" s="44" t="e">
        <f t="shared" si="17"/>
        <v>#N/A</v>
      </c>
    </row>
    <row r="576" spans="1:12" x14ac:dyDescent="0.3">
      <c r="A576" s="2"/>
      <c r="B576" s="23"/>
      <c r="C576" s="8"/>
      <c r="D576" s="8"/>
      <c r="E576" s="2"/>
      <c r="F576" s="2"/>
      <c r="G576" s="8"/>
      <c r="I576" t="e">
        <f>INDEX('Helper - Drop-downs'!$C$12:$C$24,MATCH(C576,'Helper - Drop-downs'!$A$12:$A$24,0))</f>
        <v>#N/A</v>
      </c>
      <c r="J576" s="44" t="str">
        <f t="shared" si="16"/>
        <v xml:space="preserve"> - </v>
      </c>
      <c r="K576" s="44" t="e">
        <f>INDEX('Helper - Inputs'!$G$15:$G$66,MATCH(J576,'Helper - Inputs'!$D$15:$D$66,0),1)</f>
        <v>#N/A</v>
      </c>
      <c r="L576" s="44" t="e">
        <f t="shared" si="17"/>
        <v>#N/A</v>
      </c>
    </row>
    <row r="577" spans="1:12" x14ac:dyDescent="0.3">
      <c r="A577" s="2"/>
      <c r="B577" s="23"/>
      <c r="C577" s="8"/>
      <c r="D577" s="8"/>
      <c r="E577" s="2"/>
      <c r="F577" s="2"/>
      <c r="G577" s="8"/>
      <c r="I577" t="e">
        <f>INDEX('Helper - Drop-downs'!$C$12:$C$24,MATCH(C577,'Helper - Drop-downs'!$A$12:$A$24,0))</f>
        <v>#N/A</v>
      </c>
      <c r="J577" s="44" t="str">
        <f t="shared" si="16"/>
        <v xml:space="preserve"> - </v>
      </c>
      <c r="K577" s="44" t="e">
        <f>INDEX('Helper - Inputs'!$G$15:$G$66,MATCH(J577,'Helper - Inputs'!$D$15:$D$66,0),1)</f>
        <v>#N/A</v>
      </c>
      <c r="L577" s="44" t="e">
        <f t="shared" si="17"/>
        <v>#N/A</v>
      </c>
    </row>
    <row r="578" spans="1:12" x14ac:dyDescent="0.3">
      <c r="A578" s="2"/>
      <c r="B578" s="23"/>
      <c r="C578" s="8"/>
      <c r="D578" s="8"/>
      <c r="E578" s="2"/>
      <c r="F578" s="2"/>
      <c r="G578" s="8"/>
      <c r="I578" t="e">
        <f>INDEX('Helper - Drop-downs'!$C$12:$C$24,MATCH(C578,'Helper - Drop-downs'!$A$12:$A$24,0))</f>
        <v>#N/A</v>
      </c>
      <c r="J578" s="44" t="str">
        <f t="shared" si="16"/>
        <v xml:space="preserve"> - </v>
      </c>
      <c r="K578" s="44" t="e">
        <f>INDEX('Helper - Inputs'!$G$15:$G$66,MATCH(J578,'Helper - Inputs'!$D$15:$D$66,0),1)</f>
        <v>#N/A</v>
      </c>
      <c r="L578" s="44" t="e">
        <f t="shared" si="17"/>
        <v>#N/A</v>
      </c>
    </row>
    <row r="579" spans="1:12" x14ac:dyDescent="0.3">
      <c r="A579" s="2"/>
      <c r="B579" s="23"/>
      <c r="C579" s="8"/>
      <c r="D579" s="8"/>
      <c r="E579" s="2"/>
      <c r="F579" s="2"/>
      <c r="G579" s="8"/>
      <c r="I579" t="e">
        <f>INDEX('Helper - Drop-downs'!$C$12:$C$24,MATCH(C579,'Helper - Drop-downs'!$A$12:$A$24,0))</f>
        <v>#N/A</v>
      </c>
      <c r="J579" s="44" t="str">
        <f t="shared" si="16"/>
        <v xml:space="preserve"> - </v>
      </c>
      <c r="K579" s="44" t="e">
        <f>INDEX('Helper - Inputs'!$G$15:$G$66,MATCH(J579,'Helper - Inputs'!$D$15:$D$66,0),1)</f>
        <v>#N/A</v>
      </c>
      <c r="L579" s="44" t="e">
        <f t="shared" si="17"/>
        <v>#N/A</v>
      </c>
    </row>
    <row r="580" spans="1:12" x14ac:dyDescent="0.3">
      <c r="A580" s="2"/>
      <c r="B580" s="23"/>
      <c r="C580" s="8"/>
      <c r="D580" s="8"/>
      <c r="E580" s="2"/>
      <c r="F580" s="2"/>
      <c r="G580" s="8"/>
      <c r="I580" t="e">
        <f>INDEX('Helper - Drop-downs'!$C$12:$C$24,MATCH(C580,'Helper - Drop-downs'!$A$12:$A$24,0))</f>
        <v>#N/A</v>
      </c>
      <c r="J580" s="44" t="str">
        <f t="shared" si="16"/>
        <v xml:space="preserve"> - </v>
      </c>
      <c r="K580" s="44" t="e">
        <f>INDEX('Helper - Inputs'!$G$15:$G$66,MATCH(J580,'Helper - Inputs'!$D$15:$D$66,0),1)</f>
        <v>#N/A</v>
      </c>
      <c r="L580" s="44" t="e">
        <f t="shared" si="17"/>
        <v>#N/A</v>
      </c>
    </row>
    <row r="581" spans="1:12" x14ac:dyDescent="0.3">
      <c r="A581" s="2"/>
      <c r="B581" s="23"/>
      <c r="C581" s="8"/>
      <c r="D581" s="8"/>
      <c r="E581" s="2"/>
      <c r="F581" s="2"/>
      <c r="G581" s="8"/>
      <c r="I581" t="e">
        <f>INDEX('Helper - Drop-downs'!$C$12:$C$24,MATCH(C581,'Helper - Drop-downs'!$A$12:$A$24,0))</f>
        <v>#N/A</v>
      </c>
      <c r="J581" s="44" t="str">
        <f t="shared" si="16"/>
        <v xml:space="preserve"> - </v>
      </c>
      <c r="K581" s="44" t="e">
        <f>INDEX('Helper - Inputs'!$G$15:$G$66,MATCH(J581,'Helper - Inputs'!$D$15:$D$66,0),1)</f>
        <v>#N/A</v>
      </c>
      <c r="L581" s="44" t="e">
        <f t="shared" si="17"/>
        <v>#N/A</v>
      </c>
    </row>
    <row r="582" spans="1:12" x14ac:dyDescent="0.3">
      <c r="A582" s="2"/>
      <c r="B582" s="23"/>
      <c r="C582" s="8"/>
      <c r="D582" s="8"/>
      <c r="E582" s="2"/>
      <c r="F582" s="2"/>
      <c r="G582" s="8"/>
      <c r="I582" t="e">
        <f>INDEX('Helper - Drop-downs'!$C$12:$C$24,MATCH(C582,'Helper - Drop-downs'!$A$12:$A$24,0))</f>
        <v>#N/A</v>
      </c>
      <c r="J582" s="44" t="str">
        <f t="shared" ref="J582:J645" si="18">E582&amp;" - "&amp;F582</f>
        <v xml:space="preserve"> - </v>
      </c>
      <c r="K582" s="44" t="e">
        <f>INDEX('Helper - Inputs'!$G$15:$G$66,MATCH(J582,'Helper - Inputs'!$D$15:$D$66,0),1)</f>
        <v>#N/A</v>
      </c>
      <c r="L582" s="44" t="e">
        <f t="shared" ref="L582:L645" si="19">E582&amp;" - "&amp;K582</f>
        <v>#N/A</v>
      </c>
    </row>
    <row r="583" spans="1:12" x14ac:dyDescent="0.3">
      <c r="A583" s="2"/>
      <c r="B583" s="23"/>
      <c r="C583" s="8"/>
      <c r="D583" s="8"/>
      <c r="E583" s="2"/>
      <c r="F583" s="2"/>
      <c r="G583" s="8"/>
      <c r="I583" t="e">
        <f>INDEX('Helper - Drop-downs'!$C$12:$C$24,MATCH(C583,'Helper - Drop-downs'!$A$12:$A$24,0))</f>
        <v>#N/A</v>
      </c>
      <c r="J583" s="44" t="str">
        <f t="shared" si="18"/>
        <v xml:space="preserve"> - </v>
      </c>
      <c r="K583" s="44" t="e">
        <f>INDEX('Helper - Inputs'!$G$15:$G$66,MATCH(J583,'Helper - Inputs'!$D$15:$D$66,0),1)</f>
        <v>#N/A</v>
      </c>
      <c r="L583" s="44" t="e">
        <f t="shared" si="19"/>
        <v>#N/A</v>
      </c>
    </row>
    <row r="584" spans="1:12" x14ac:dyDescent="0.3">
      <c r="A584" s="2"/>
      <c r="B584" s="23"/>
      <c r="C584" s="8"/>
      <c r="D584" s="8"/>
      <c r="E584" s="2"/>
      <c r="F584" s="2"/>
      <c r="G584" s="8"/>
      <c r="I584" t="e">
        <f>INDEX('Helper - Drop-downs'!$C$12:$C$24,MATCH(C584,'Helper - Drop-downs'!$A$12:$A$24,0))</f>
        <v>#N/A</v>
      </c>
      <c r="J584" s="44" t="str">
        <f t="shared" si="18"/>
        <v xml:space="preserve"> - </v>
      </c>
      <c r="K584" s="44" t="e">
        <f>INDEX('Helper - Inputs'!$G$15:$G$66,MATCH(J584,'Helper - Inputs'!$D$15:$D$66,0),1)</f>
        <v>#N/A</v>
      </c>
      <c r="L584" s="44" t="e">
        <f t="shared" si="19"/>
        <v>#N/A</v>
      </c>
    </row>
    <row r="585" spans="1:12" x14ac:dyDescent="0.3">
      <c r="A585" s="2"/>
      <c r="B585" s="23"/>
      <c r="C585" s="8"/>
      <c r="D585" s="8"/>
      <c r="E585" s="2"/>
      <c r="F585" s="2"/>
      <c r="G585" s="8"/>
      <c r="I585" t="e">
        <f>INDEX('Helper - Drop-downs'!$C$12:$C$24,MATCH(C585,'Helper - Drop-downs'!$A$12:$A$24,0))</f>
        <v>#N/A</v>
      </c>
      <c r="J585" s="44" t="str">
        <f t="shared" si="18"/>
        <v xml:space="preserve"> - </v>
      </c>
      <c r="K585" s="44" t="e">
        <f>INDEX('Helper - Inputs'!$G$15:$G$66,MATCH(J585,'Helper - Inputs'!$D$15:$D$66,0),1)</f>
        <v>#N/A</v>
      </c>
      <c r="L585" s="44" t="e">
        <f t="shared" si="19"/>
        <v>#N/A</v>
      </c>
    </row>
    <row r="586" spans="1:12" x14ac:dyDescent="0.3">
      <c r="A586" s="2"/>
      <c r="B586" s="23"/>
      <c r="C586" s="8"/>
      <c r="D586" s="8"/>
      <c r="E586" s="2"/>
      <c r="F586" s="2"/>
      <c r="G586" s="8"/>
      <c r="I586" t="e">
        <f>INDEX('Helper - Drop-downs'!$C$12:$C$24,MATCH(C586,'Helper - Drop-downs'!$A$12:$A$24,0))</f>
        <v>#N/A</v>
      </c>
      <c r="J586" s="44" t="str">
        <f t="shared" si="18"/>
        <v xml:space="preserve"> - </v>
      </c>
      <c r="K586" s="44" t="e">
        <f>INDEX('Helper - Inputs'!$G$15:$G$66,MATCH(J586,'Helper - Inputs'!$D$15:$D$66,0),1)</f>
        <v>#N/A</v>
      </c>
      <c r="L586" s="44" t="e">
        <f t="shared" si="19"/>
        <v>#N/A</v>
      </c>
    </row>
    <row r="587" spans="1:12" x14ac:dyDescent="0.3">
      <c r="A587" s="2"/>
      <c r="B587" s="23"/>
      <c r="C587" s="8"/>
      <c r="D587" s="8"/>
      <c r="E587" s="2"/>
      <c r="F587" s="2"/>
      <c r="G587" s="8"/>
      <c r="I587" t="e">
        <f>INDEX('Helper - Drop-downs'!$C$12:$C$24,MATCH(C587,'Helper - Drop-downs'!$A$12:$A$24,0))</f>
        <v>#N/A</v>
      </c>
      <c r="J587" s="44" t="str">
        <f t="shared" si="18"/>
        <v xml:space="preserve"> - </v>
      </c>
      <c r="K587" s="44" t="e">
        <f>INDEX('Helper - Inputs'!$G$15:$G$66,MATCH(J587,'Helper - Inputs'!$D$15:$D$66,0),1)</f>
        <v>#N/A</v>
      </c>
      <c r="L587" s="44" t="e">
        <f t="shared" si="19"/>
        <v>#N/A</v>
      </c>
    </row>
    <row r="588" spans="1:12" x14ac:dyDescent="0.3">
      <c r="A588" s="2"/>
      <c r="B588" s="23"/>
      <c r="C588" s="8"/>
      <c r="D588" s="8"/>
      <c r="E588" s="2"/>
      <c r="F588" s="2"/>
      <c r="G588" s="8"/>
      <c r="I588" t="e">
        <f>INDEX('Helper - Drop-downs'!$C$12:$C$24,MATCH(C588,'Helper - Drop-downs'!$A$12:$A$24,0))</f>
        <v>#N/A</v>
      </c>
      <c r="J588" s="44" t="str">
        <f t="shared" si="18"/>
        <v xml:space="preserve"> - </v>
      </c>
      <c r="K588" s="44" t="e">
        <f>INDEX('Helper - Inputs'!$G$15:$G$66,MATCH(J588,'Helper - Inputs'!$D$15:$D$66,0),1)</f>
        <v>#N/A</v>
      </c>
      <c r="L588" s="44" t="e">
        <f t="shared" si="19"/>
        <v>#N/A</v>
      </c>
    </row>
    <row r="589" spans="1:12" x14ac:dyDescent="0.3">
      <c r="A589" s="2"/>
      <c r="B589" s="23"/>
      <c r="C589" s="8"/>
      <c r="D589" s="8"/>
      <c r="E589" s="2"/>
      <c r="F589" s="2"/>
      <c r="G589" s="8"/>
      <c r="I589" t="e">
        <f>INDEX('Helper - Drop-downs'!$C$12:$C$24,MATCH(C589,'Helper - Drop-downs'!$A$12:$A$24,0))</f>
        <v>#N/A</v>
      </c>
      <c r="J589" s="44" t="str">
        <f t="shared" si="18"/>
        <v xml:space="preserve"> - </v>
      </c>
      <c r="K589" s="44" t="e">
        <f>INDEX('Helper - Inputs'!$G$15:$G$66,MATCH(J589,'Helper - Inputs'!$D$15:$D$66,0),1)</f>
        <v>#N/A</v>
      </c>
      <c r="L589" s="44" t="e">
        <f t="shared" si="19"/>
        <v>#N/A</v>
      </c>
    </row>
    <row r="590" spans="1:12" x14ac:dyDescent="0.3">
      <c r="A590" s="2"/>
      <c r="B590" s="23"/>
      <c r="C590" s="8"/>
      <c r="D590" s="8"/>
      <c r="E590" s="2"/>
      <c r="F590" s="2"/>
      <c r="G590" s="8"/>
      <c r="I590" t="e">
        <f>INDEX('Helper - Drop-downs'!$C$12:$C$24,MATCH(C590,'Helper - Drop-downs'!$A$12:$A$24,0))</f>
        <v>#N/A</v>
      </c>
      <c r="J590" s="44" t="str">
        <f t="shared" si="18"/>
        <v xml:space="preserve"> - </v>
      </c>
      <c r="K590" s="44" t="e">
        <f>INDEX('Helper - Inputs'!$G$15:$G$66,MATCH(J590,'Helper - Inputs'!$D$15:$D$66,0),1)</f>
        <v>#N/A</v>
      </c>
      <c r="L590" s="44" t="e">
        <f t="shared" si="19"/>
        <v>#N/A</v>
      </c>
    </row>
    <row r="591" spans="1:12" x14ac:dyDescent="0.3">
      <c r="A591" s="2"/>
      <c r="B591" s="23"/>
      <c r="C591" s="8"/>
      <c r="D591" s="8"/>
      <c r="E591" s="2"/>
      <c r="F591" s="2"/>
      <c r="G591" s="8"/>
      <c r="I591" t="e">
        <f>INDEX('Helper - Drop-downs'!$C$12:$C$24,MATCH(C591,'Helper - Drop-downs'!$A$12:$A$24,0))</f>
        <v>#N/A</v>
      </c>
      <c r="J591" s="44" t="str">
        <f t="shared" si="18"/>
        <v xml:space="preserve"> - </v>
      </c>
      <c r="K591" s="44" t="e">
        <f>INDEX('Helper - Inputs'!$G$15:$G$66,MATCH(J591,'Helper - Inputs'!$D$15:$D$66,0),1)</f>
        <v>#N/A</v>
      </c>
      <c r="L591" s="44" t="e">
        <f t="shared" si="19"/>
        <v>#N/A</v>
      </c>
    </row>
    <row r="592" spans="1:12" x14ac:dyDescent="0.3">
      <c r="A592" s="2"/>
      <c r="B592" s="23"/>
      <c r="C592" s="8"/>
      <c r="D592" s="8"/>
      <c r="E592" s="2"/>
      <c r="F592" s="2"/>
      <c r="G592" s="8"/>
      <c r="I592" t="e">
        <f>INDEX('Helper - Drop-downs'!$C$12:$C$24,MATCH(C592,'Helper - Drop-downs'!$A$12:$A$24,0))</f>
        <v>#N/A</v>
      </c>
      <c r="J592" s="44" t="str">
        <f t="shared" si="18"/>
        <v xml:space="preserve"> - </v>
      </c>
      <c r="K592" s="44" t="e">
        <f>INDEX('Helper - Inputs'!$G$15:$G$66,MATCH(J592,'Helper - Inputs'!$D$15:$D$66,0),1)</f>
        <v>#N/A</v>
      </c>
      <c r="L592" s="44" t="e">
        <f t="shared" si="19"/>
        <v>#N/A</v>
      </c>
    </row>
    <row r="593" spans="1:12" x14ac:dyDescent="0.3">
      <c r="A593" s="2"/>
      <c r="B593" s="23"/>
      <c r="C593" s="8"/>
      <c r="D593" s="8"/>
      <c r="E593" s="2"/>
      <c r="F593" s="2"/>
      <c r="G593" s="8"/>
      <c r="I593" t="e">
        <f>INDEX('Helper - Drop-downs'!$C$12:$C$24,MATCH(C593,'Helper - Drop-downs'!$A$12:$A$24,0))</f>
        <v>#N/A</v>
      </c>
      <c r="J593" s="44" t="str">
        <f t="shared" si="18"/>
        <v xml:space="preserve"> - </v>
      </c>
      <c r="K593" s="44" t="e">
        <f>INDEX('Helper - Inputs'!$G$15:$G$66,MATCH(J593,'Helper - Inputs'!$D$15:$D$66,0),1)</f>
        <v>#N/A</v>
      </c>
      <c r="L593" s="44" t="e">
        <f t="shared" si="19"/>
        <v>#N/A</v>
      </c>
    </row>
    <row r="594" spans="1:12" x14ac:dyDescent="0.3">
      <c r="A594" s="2"/>
      <c r="B594" s="23"/>
      <c r="C594" s="8"/>
      <c r="D594" s="8"/>
      <c r="E594" s="2"/>
      <c r="F594" s="2"/>
      <c r="G594" s="8"/>
      <c r="I594" t="e">
        <f>INDEX('Helper - Drop-downs'!$C$12:$C$24,MATCH(C594,'Helper - Drop-downs'!$A$12:$A$24,0))</f>
        <v>#N/A</v>
      </c>
      <c r="J594" s="44" t="str">
        <f t="shared" si="18"/>
        <v xml:space="preserve"> - </v>
      </c>
      <c r="K594" s="44" t="e">
        <f>INDEX('Helper - Inputs'!$G$15:$G$66,MATCH(J594,'Helper - Inputs'!$D$15:$D$66,0),1)</f>
        <v>#N/A</v>
      </c>
      <c r="L594" s="44" t="e">
        <f t="shared" si="19"/>
        <v>#N/A</v>
      </c>
    </row>
    <row r="595" spans="1:12" x14ac:dyDescent="0.3">
      <c r="A595" s="2"/>
      <c r="B595" s="23"/>
      <c r="C595" s="8"/>
      <c r="D595" s="8"/>
      <c r="E595" s="2"/>
      <c r="F595" s="2"/>
      <c r="G595" s="8"/>
      <c r="I595" t="e">
        <f>INDEX('Helper - Drop-downs'!$C$12:$C$24,MATCH(C595,'Helper - Drop-downs'!$A$12:$A$24,0))</f>
        <v>#N/A</v>
      </c>
      <c r="J595" s="44" t="str">
        <f t="shared" si="18"/>
        <v xml:space="preserve"> - </v>
      </c>
      <c r="K595" s="44" t="e">
        <f>INDEX('Helper - Inputs'!$G$15:$G$66,MATCH(J595,'Helper - Inputs'!$D$15:$D$66,0),1)</f>
        <v>#N/A</v>
      </c>
      <c r="L595" s="44" t="e">
        <f t="shared" si="19"/>
        <v>#N/A</v>
      </c>
    </row>
    <row r="596" spans="1:12" x14ac:dyDescent="0.3">
      <c r="A596" s="2"/>
      <c r="B596" s="23"/>
      <c r="C596" s="8"/>
      <c r="D596" s="8"/>
      <c r="E596" s="2"/>
      <c r="F596" s="2"/>
      <c r="G596" s="8"/>
      <c r="I596" t="e">
        <f>INDEX('Helper - Drop-downs'!$C$12:$C$24,MATCH(C596,'Helper - Drop-downs'!$A$12:$A$24,0))</f>
        <v>#N/A</v>
      </c>
      <c r="J596" s="44" t="str">
        <f t="shared" si="18"/>
        <v xml:space="preserve"> - </v>
      </c>
      <c r="K596" s="44" t="e">
        <f>INDEX('Helper - Inputs'!$G$15:$G$66,MATCH(J596,'Helper - Inputs'!$D$15:$D$66,0),1)</f>
        <v>#N/A</v>
      </c>
      <c r="L596" s="44" t="e">
        <f t="shared" si="19"/>
        <v>#N/A</v>
      </c>
    </row>
    <row r="597" spans="1:12" x14ac:dyDescent="0.3">
      <c r="A597" s="2"/>
      <c r="B597" s="23"/>
      <c r="C597" s="8"/>
      <c r="D597" s="8"/>
      <c r="E597" s="2"/>
      <c r="F597" s="2"/>
      <c r="G597" s="8"/>
      <c r="I597" t="e">
        <f>INDEX('Helper - Drop-downs'!$C$12:$C$24,MATCH(C597,'Helper - Drop-downs'!$A$12:$A$24,0))</f>
        <v>#N/A</v>
      </c>
      <c r="J597" s="44" t="str">
        <f t="shared" si="18"/>
        <v xml:space="preserve"> - </v>
      </c>
      <c r="K597" s="44" t="e">
        <f>INDEX('Helper - Inputs'!$G$15:$G$66,MATCH(J597,'Helper - Inputs'!$D$15:$D$66,0),1)</f>
        <v>#N/A</v>
      </c>
      <c r="L597" s="44" t="e">
        <f t="shared" si="19"/>
        <v>#N/A</v>
      </c>
    </row>
    <row r="598" spans="1:12" x14ac:dyDescent="0.3">
      <c r="A598" s="2"/>
      <c r="B598" s="23"/>
      <c r="C598" s="8"/>
      <c r="D598" s="8"/>
      <c r="E598" s="2"/>
      <c r="F598" s="2"/>
      <c r="G598" s="8"/>
      <c r="I598" t="e">
        <f>INDEX('Helper - Drop-downs'!$C$12:$C$24,MATCH(C598,'Helper - Drop-downs'!$A$12:$A$24,0))</f>
        <v>#N/A</v>
      </c>
      <c r="J598" s="44" t="str">
        <f t="shared" si="18"/>
        <v xml:space="preserve"> - </v>
      </c>
      <c r="K598" s="44" t="e">
        <f>INDEX('Helper - Inputs'!$G$15:$G$66,MATCH(J598,'Helper - Inputs'!$D$15:$D$66,0),1)</f>
        <v>#N/A</v>
      </c>
      <c r="L598" s="44" t="e">
        <f t="shared" si="19"/>
        <v>#N/A</v>
      </c>
    </row>
    <row r="599" spans="1:12" x14ac:dyDescent="0.3">
      <c r="A599" s="2"/>
      <c r="B599" s="23"/>
      <c r="C599" s="8"/>
      <c r="D599" s="8"/>
      <c r="E599" s="2"/>
      <c r="F599" s="2"/>
      <c r="G599" s="8"/>
      <c r="I599" t="e">
        <f>INDEX('Helper - Drop-downs'!$C$12:$C$24,MATCH(C599,'Helper - Drop-downs'!$A$12:$A$24,0))</f>
        <v>#N/A</v>
      </c>
      <c r="J599" s="44" t="str">
        <f t="shared" si="18"/>
        <v xml:space="preserve"> - </v>
      </c>
      <c r="K599" s="44" t="e">
        <f>INDEX('Helper - Inputs'!$G$15:$G$66,MATCH(J599,'Helper - Inputs'!$D$15:$D$66,0),1)</f>
        <v>#N/A</v>
      </c>
      <c r="L599" s="44" t="e">
        <f t="shared" si="19"/>
        <v>#N/A</v>
      </c>
    </row>
    <row r="600" spans="1:12" x14ac:dyDescent="0.3">
      <c r="A600" s="2"/>
      <c r="B600" s="23"/>
      <c r="C600" s="8"/>
      <c r="D600" s="8"/>
      <c r="E600" s="2"/>
      <c r="F600" s="2"/>
      <c r="G600" s="8"/>
      <c r="I600" t="e">
        <f>INDEX('Helper - Drop-downs'!$C$12:$C$24,MATCH(C600,'Helper - Drop-downs'!$A$12:$A$24,0))</f>
        <v>#N/A</v>
      </c>
      <c r="J600" s="44" t="str">
        <f t="shared" si="18"/>
        <v xml:space="preserve"> - </v>
      </c>
      <c r="K600" s="44" t="e">
        <f>INDEX('Helper - Inputs'!$G$15:$G$66,MATCH(J600,'Helper - Inputs'!$D$15:$D$66,0),1)</f>
        <v>#N/A</v>
      </c>
      <c r="L600" s="44" t="e">
        <f t="shared" si="19"/>
        <v>#N/A</v>
      </c>
    </row>
    <row r="601" spans="1:12" x14ac:dyDescent="0.3">
      <c r="A601" s="2"/>
      <c r="B601" s="23"/>
      <c r="C601" s="8"/>
      <c r="D601" s="8"/>
      <c r="E601" s="2"/>
      <c r="F601" s="2"/>
      <c r="G601" s="8"/>
      <c r="I601" t="e">
        <f>INDEX('Helper - Drop-downs'!$C$12:$C$24,MATCH(C601,'Helper - Drop-downs'!$A$12:$A$24,0))</f>
        <v>#N/A</v>
      </c>
      <c r="J601" s="44" t="str">
        <f t="shared" si="18"/>
        <v xml:space="preserve"> - </v>
      </c>
      <c r="K601" s="44" t="e">
        <f>INDEX('Helper - Inputs'!$G$15:$G$66,MATCH(J601,'Helper - Inputs'!$D$15:$D$66,0),1)</f>
        <v>#N/A</v>
      </c>
      <c r="L601" s="44" t="e">
        <f t="shared" si="19"/>
        <v>#N/A</v>
      </c>
    </row>
    <row r="602" spans="1:12" x14ac:dyDescent="0.3">
      <c r="A602" s="2"/>
      <c r="B602" s="23"/>
      <c r="C602" s="8"/>
      <c r="D602" s="8"/>
      <c r="E602" s="2"/>
      <c r="F602" s="2"/>
      <c r="G602" s="8"/>
      <c r="I602" t="e">
        <f>INDEX('Helper - Drop-downs'!$C$12:$C$24,MATCH(C602,'Helper - Drop-downs'!$A$12:$A$24,0))</f>
        <v>#N/A</v>
      </c>
      <c r="J602" s="44" t="str">
        <f t="shared" si="18"/>
        <v xml:space="preserve"> - </v>
      </c>
      <c r="K602" s="44" t="e">
        <f>INDEX('Helper - Inputs'!$G$15:$G$66,MATCH(J602,'Helper - Inputs'!$D$15:$D$66,0),1)</f>
        <v>#N/A</v>
      </c>
      <c r="L602" s="44" t="e">
        <f t="shared" si="19"/>
        <v>#N/A</v>
      </c>
    </row>
    <row r="603" spans="1:12" x14ac:dyDescent="0.3">
      <c r="A603" s="2"/>
      <c r="B603" s="23"/>
      <c r="C603" s="8"/>
      <c r="D603" s="8"/>
      <c r="E603" s="2"/>
      <c r="F603" s="2"/>
      <c r="G603" s="8"/>
      <c r="I603" t="e">
        <f>INDEX('Helper - Drop-downs'!$C$12:$C$24,MATCH(C603,'Helper - Drop-downs'!$A$12:$A$24,0))</f>
        <v>#N/A</v>
      </c>
      <c r="J603" s="44" t="str">
        <f t="shared" si="18"/>
        <v xml:space="preserve"> - </v>
      </c>
      <c r="K603" s="44" t="e">
        <f>INDEX('Helper - Inputs'!$G$15:$G$66,MATCH(J603,'Helper - Inputs'!$D$15:$D$66,0),1)</f>
        <v>#N/A</v>
      </c>
      <c r="L603" s="44" t="e">
        <f t="shared" si="19"/>
        <v>#N/A</v>
      </c>
    </row>
    <row r="604" spans="1:12" x14ac:dyDescent="0.3">
      <c r="A604" s="2"/>
      <c r="B604" s="23"/>
      <c r="C604" s="8"/>
      <c r="D604" s="8"/>
      <c r="E604" s="2"/>
      <c r="F604" s="2"/>
      <c r="G604" s="8"/>
      <c r="I604" t="e">
        <f>INDEX('Helper - Drop-downs'!$C$12:$C$24,MATCH(C604,'Helper - Drop-downs'!$A$12:$A$24,0))</f>
        <v>#N/A</v>
      </c>
      <c r="J604" s="44" t="str">
        <f t="shared" si="18"/>
        <v xml:space="preserve"> - </v>
      </c>
      <c r="K604" s="44" t="e">
        <f>INDEX('Helper - Inputs'!$G$15:$G$66,MATCH(J604,'Helper - Inputs'!$D$15:$D$66,0),1)</f>
        <v>#N/A</v>
      </c>
      <c r="L604" s="44" t="e">
        <f t="shared" si="19"/>
        <v>#N/A</v>
      </c>
    </row>
    <row r="605" spans="1:12" x14ac:dyDescent="0.3">
      <c r="A605" s="2"/>
      <c r="B605" s="23"/>
      <c r="C605" s="8"/>
      <c r="D605" s="8"/>
      <c r="E605" s="2"/>
      <c r="F605" s="2"/>
      <c r="G605" s="8"/>
      <c r="I605" t="e">
        <f>INDEX('Helper - Drop-downs'!$C$12:$C$24,MATCH(C605,'Helper - Drop-downs'!$A$12:$A$24,0))</f>
        <v>#N/A</v>
      </c>
      <c r="J605" s="44" t="str">
        <f t="shared" si="18"/>
        <v xml:space="preserve"> - </v>
      </c>
      <c r="K605" s="44" t="e">
        <f>INDEX('Helper - Inputs'!$G$15:$G$66,MATCH(J605,'Helper - Inputs'!$D$15:$D$66,0),1)</f>
        <v>#N/A</v>
      </c>
      <c r="L605" s="44" t="e">
        <f t="shared" si="19"/>
        <v>#N/A</v>
      </c>
    </row>
    <row r="606" spans="1:12" x14ac:dyDescent="0.3">
      <c r="A606" s="2"/>
      <c r="B606" s="23"/>
      <c r="C606" s="8"/>
      <c r="D606" s="8"/>
      <c r="E606" s="2"/>
      <c r="F606" s="2"/>
      <c r="G606" s="8"/>
      <c r="I606" t="e">
        <f>INDEX('Helper - Drop-downs'!$C$12:$C$24,MATCH(C606,'Helper - Drop-downs'!$A$12:$A$24,0))</f>
        <v>#N/A</v>
      </c>
      <c r="J606" s="44" t="str">
        <f t="shared" si="18"/>
        <v xml:space="preserve"> - </v>
      </c>
      <c r="K606" s="44" t="e">
        <f>INDEX('Helper - Inputs'!$G$15:$G$66,MATCH(J606,'Helper - Inputs'!$D$15:$D$66,0),1)</f>
        <v>#N/A</v>
      </c>
      <c r="L606" s="44" t="e">
        <f t="shared" si="19"/>
        <v>#N/A</v>
      </c>
    </row>
    <row r="607" spans="1:12" x14ac:dyDescent="0.3">
      <c r="A607" s="2"/>
      <c r="B607" s="23"/>
      <c r="C607" s="8"/>
      <c r="D607" s="8"/>
      <c r="E607" s="2"/>
      <c r="F607" s="2"/>
      <c r="G607" s="8"/>
      <c r="I607" t="e">
        <f>INDEX('Helper - Drop-downs'!$C$12:$C$24,MATCH(C607,'Helper - Drop-downs'!$A$12:$A$24,0))</f>
        <v>#N/A</v>
      </c>
      <c r="J607" s="44" t="str">
        <f t="shared" si="18"/>
        <v xml:space="preserve"> - </v>
      </c>
      <c r="K607" s="44" t="e">
        <f>INDEX('Helper - Inputs'!$G$15:$G$66,MATCH(J607,'Helper - Inputs'!$D$15:$D$66,0),1)</f>
        <v>#N/A</v>
      </c>
      <c r="L607" s="44" t="e">
        <f t="shared" si="19"/>
        <v>#N/A</v>
      </c>
    </row>
    <row r="608" spans="1:12" x14ac:dyDescent="0.3">
      <c r="A608" s="2"/>
      <c r="B608" s="23"/>
      <c r="C608" s="8"/>
      <c r="D608" s="8"/>
      <c r="E608" s="2"/>
      <c r="F608" s="2"/>
      <c r="G608" s="8"/>
      <c r="I608" t="e">
        <f>INDEX('Helper - Drop-downs'!$C$12:$C$24,MATCH(C608,'Helper - Drop-downs'!$A$12:$A$24,0))</f>
        <v>#N/A</v>
      </c>
      <c r="J608" s="44" t="str">
        <f t="shared" si="18"/>
        <v xml:space="preserve"> - </v>
      </c>
      <c r="K608" s="44" t="e">
        <f>INDEX('Helper - Inputs'!$G$15:$G$66,MATCH(J608,'Helper - Inputs'!$D$15:$D$66,0),1)</f>
        <v>#N/A</v>
      </c>
      <c r="L608" s="44" t="e">
        <f t="shared" si="19"/>
        <v>#N/A</v>
      </c>
    </row>
    <row r="609" spans="1:12" x14ac:dyDescent="0.3">
      <c r="A609" s="2"/>
      <c r="B609" s="23"/>
      <c r="C609" s="8"/>
      <c r="D609" s="8"/>
      <c r="E609" s="2"/>
      <c r="F609" s="2"/>
      <c r="G609" s="8"/>
      <c r="I609" t="e">
        <f>INDEX('Helper - Drop-downs'!$C$12:$C$24,MATCH(C609,'Helper - Drop-downs'!$A$12:$A$24,0))</f>
        <v>#N/A</v>
      </c>
      <c r="J609" s="44" t="str">
        <f t="shared" si="18"/>
        <v xml:space="preserve"> - </v>
      </c>
      <c r="K609" s="44" t="e">
        <f>INDEX('Helper - Inputs'!$G$15:$G$66,MATCH(J609,'Helper - Inputs'!$D$15:$D$66,0),1)</f>
        <v>#N/A</v>
      </c>
      <c r="L609" s="44" t="e">
        <f t="shared" si="19"/>
        <v>#N/A</v>
      </c>
    </row>
    <row r="610" spans="1:12" x14ac:dyDescent="0.3">
      <c r="A610" s="2"/>
      <c r="B610" s="23"/>
      <c r="C610" s="8"/>
      <c r="D610" s="8"/>
      <c r="E610" s="2"/>
      <c r="F610" s="2"/>
      <c r="G610" s="8"/>
      <c r="I610" t="e">
        <f>INDEX('Helper - Drop-downs'!$C$12:$C$24,MATCH(C610,'Helper - Drop-downs'!$A$12:$A$24,0))</f>
        <v>#N/A</v>
      </c>
      <c r="J610" s="44" t="str">
        <f t="shared" si="18"/>
        <v xml:space="preserve"> - </v>
      </c>
      <c r="K610" s="44" t="e">
        <f>INDEX('Helper - Inputs'!$G$15:$G$66,MATCH(J610,'Helper - Inputs'!$D$15:$D$66,0),1)</f>
        <v>#N/A</v>
      </c>
      <c r="L610" s="44" t="e">
        <f t="shared" si="19"/>
        <v>#N/A</v>
      </c>
    </row>
    <row r="611" spans="1:12" x14ac:dyDescent="0.3">
      <c r="A611" s="2"/>
      <c r="B611" s="23"/>
      <c r="C611" s="8"/>
      <c r="D611" s="8"/>
      <c r="E611" s="2"/>
      <c r="F611" s="2"/>
      <c r="G611" s="8"/>
      <c r="I611" t="e">
        <f>INDEX('Helper - Drop-downs'!$C$12:$C$24,MATCH(C611,'Helper - Drop-downs'!$A$12:$A$24,0))</f>
        <v>#N/A</v>
      </c>
      <c r="J611" s="44" t="str">
        <f t="shared" si="18"/>
        <v xml:space="preserve"> - </v>
      </c>
      <c r="K611" s="44" t="e">
        <f>INDEX('Helper - Inputs'!$G$15:$G$66,MATCH(J611,'Helper - Inputs'!$D$15:$D$66,0),1)</f>
        <v>#N/A</v>
      </c>
      <c r="L611" s="44" t="e">
        <f t="shared" si="19"/>
        <v>#N/A</v>
      </c>
    </row>
    <row r="612" spans="1:12" x14ac:dyDescent="0.3">
      <c r="A612" s="2"/>
      <c r="B612" s="23"/>
      <c r="C612" s="8"/>
      <c r="D612" s="8"/>
      <c r="E612" s="2"/>
      <c r="F612" s="2"/>
      <c r="G612" s="8"/>
      <c r="I612" t="e">
        <f>INDEX('Helper - Drop-downs'!$C$12:$C$24,MATCH(C612,'Helper - Drop-downs'!$A$12:$A$24,0))</f>
        <v>#N/A</v>
      </c>
      <c r="J612" s="44" t="str">
        <f t="shared" si="18"/>
        <v xml:space="preserve"> - </v>
      </c>
      <c r="K612" s="44" t="e">
        <f>INDEX('Helper - Inputs'!$G$15:$G$66,MATCH(J612,'Helper - Inputs'!$D$15:$D$66,0),1)</f>
        <v>#N/A</v>
      </c>
      <c r="L612" s="44" t="e">
        <f t="shared" si="19"/>
        <v>#N/A</v>
      </c>
    </row>
    <row r="613" spans="1:12" x14ac:dyDescent="0.3">
      <c r="A613" s="2"/>
      <c r="B613" s="23"/>
      <c r="C613" s="8"/>
      <c r="D613" s="8"/>
      <c r="E613" s="2"/>
      <c r="F613" s="2"/>
      <c r="G613" s="8"/>
      <c r="I613" t="e">
        <f>INDEX('Helper - Drop-downs'!$C$12:$C$24,MATCH(C613,'Helper - Drop-downs'!$A$12:$A$24,0))</f>
        <v>#N/A</v>
      </c>
      <c r="J613" s="44" t="str">
        <f t="shared" si="18"/>
        <v xml:space="preserve"> - </v>
      </c>
      <c r="K613" s="44" t="e">
        <f>INDEX('Helper - Inputs'!$G$15:$G$66,MATCH(J613,'Helper - Inputs'!$D$15:$D$66,0),1)</f>
        <v>#N/A</v>
      </c>
      <c r="L613" s="44" t="e">
        <f t="shared" si="19"/>
        <v>#N/A</v>
      </c>
    </row>
    <row r="614" spans="1:12" x14ac:dyDescent="0.3">
      <c r="A614" s="2"/>
      <c r="B614" s="23"/>
      <c r="C614" s="8"/>
      <c r="D614" s="8"/>
      <c r="E614" s="2"/>
      <c r="F614" s="2"/>
      <c r="G614" s="8"/>
      <c r="I614" t="e">
        <f>INDEX('Helper - Drop-downs'!$C$12:$C$24,MATCH(C614,'Helper - Drop-downs'!$A$12:$A$24,0))</f>
        <v>#N/A</v>
      </c>
      <c r="J614" s="44" t="str">
        <f t="shared" si="18"/>
        <v xml:space="preserve"> - </v>
      </c>
      <c r="K614" s="44" t="e">
        <f>INDEX('Helper - Inputs'!$G$15:$G$66,MATCH(J614,'Helper - Inputs'!$D$15:$D$66,0),1)</f>
        <v>#N/A</v>
      </c>
      <c r="L614" s="44" t="e">
        <f t="shared" si="19"/>
        <v>#N/A</v>
      </c>
    </row>
    <row r="615" spans="1:12" x14ac:dyDescent="0.3">
      <c r="A615" s="2"/>
      <c r="B615" s="23"/>
      <c r="C615" s="8"/>
      <c r="D615" s="8"/>
      <c r="E615" s="2"/>
      <c r="F615" s="2"/>
      <c r="G615" s="8"/>
      <c r="I615" t="e">
        <f>INDEX('Helper - Drop-downs'!$C$12:$C$24,MATCH(C615,'Helper - Drop-downs'!$A$12:$A$24,0))</f>
        <v>#N/A</v>
      </c>
      <c r="J615" s="44" t="str">
        <f t="shared" si="18"/>
        <v xml:space="preserve"> - </v>
      </c>
      <c r="K615" s="44" t="e">
        <f>INDEX('Helper - Inputs'!$G$15:$G$66,MATCH(J615,'Helper - Inputs'!$D$15:$D$66,0),1)</f>
        <v>#N/A</v>
      </c>
      <c r="L615" s="44" t="e">
        <f t="shared" si="19"/>
        <v>#N/A</v>
      </c>
    </row>
    <row r="616" spans="1:12" x14ac:dyDescent="0.3">
      <c r="A616" s="2"/>
      <c r="B616" s="23"/>
      <c r="C616" s="8"/>
      <c r="D616" s="8"/>
      <c r="E616" s="2"/>
      <c r="F616" s="2"/>
      <c r="G616" s="8"/>
      <c r="I616" t="e">
        <f>INDEX('Helper - Drop-downs'!$C$12:$C$24,MATCH(C616,'Helper - Drop-downs'!$A$12:$A$24,0))</f>
        <v>#N/A</v>
      </c>
      <c r="J616" s="44" t="str">
        <f t="shared" si="18"/>
        <v xml:space="preserve"> - </v>
      </c>
      <c r="K616" s="44" t="e">
        <f>INDEX('Helper - Inputs'!$G$15:$G$66,MATCH(J616,'Helper - Inputs'!$D$15:$D$66,0),1)</f>
        <v>#N/A</v>
      </c>
      <c r="L616" s="44" t="e">
        <f t="shared" si="19"/>
        <v>#N/A</v>
      </c>
    </row>
    <row r="617" spans="1:12" x14ac:dyDescent="0.3">
      <c r="A617" s="2"/>
      <c r="B617" s="23"/>
      <c r="C617" s="8"/>
      <c r="D617" s="8"/>
      <c r="E617" s="2"/>
      <c r="F617" s="2"/>
      <c r="G617" s="8"/>
      <c r="I617" t="e">
        <f>INDEX('Helper - Drop-downs'!$C$12:$C$24,MATCH(C617,'Helper - Drop-downs'!$A$12:$A$24,0))</f>
        <v>#N/A</v>
      </c>
      <c r="J617" s="44" t="str">
        <f t="shared" si="18"/>
        <v xml:space="preserve"> - </v>
      </c>
      <c r="K617" s="44" t="e">
        <f>INDEX('Helper - Inputs'!$G$15:$G$66,MATCH(J617,'Helper - Inputs'!$D$15:$D$66,0),1)</f>
        <v>#N/A</v>
      </c>
      <c r="L617" s="44" t="e">
        <f t="shared" si="19"/>
        <v>#N/A</v>
      </c>
    </row>
    <row r="618" spans="1:12" x14ac:dyDescent="0.3">
      <c r="A618" s="2"/>
      <c r="B618" s="23"/>
      <c r="C618" s="8"/>
      <c r="D618" s="8"/>
      <c r="E618" s="2"/>
      <c r="F618" s="2"/>
      <c r="G618" s="8"/>
      <c r="I618" t="e">
        <f>INDEX('Helper - Drop-downs'!$C$12:$C$24,MATCH(C618,'Helper - Drop-downs'!$A$12:$A$24,0))</f>
        <v>#N/A</v>
      </c>
      <c r="J618" s="44" t="str">
        <f t="shared" si="18"/>
        <v xml:space="preserve"> - </v>
      </c>
      <c r="K618" s="44" t="e">
        <f>INDEX('Helper - Inputs'!$G$15:$G$66,MATCH(J618,'Helper - Inputs'!$D$15:$D$66,0),1)</f>
        <v>#N/A</v>
      </c>
      <c r="L618" s="44" t="e">
        <f t="shared" si="19"/>
        <v>#N/A</v>
      </c>
    </row>
    <row r="619" spans="1:12" x14ac:dyDescent="0.3">
      <c r="A619" s="2"/>
      <c r="B619" s="23"/>
      <c r="C619" s="8"/>
      <c r="D619" s="8"/>
      <c r="E619" s="2"/>
      <c r="F619" s="2"/>
      <c r="G619" s="8"/>
      <c r="I619" t="e">
        <f>INDEX('Helper - Drop-downs'!$C$12:$C$24,MATCH(C619,'Helper - Drop-downs'!$A$12:$A$24,0))</f>
        <v>#N/A</v>
      </c>
      <c r="J619" s="44" t="str">
        <f t="shared" si="18"/>
        <v xml:space="preserve"> - </v>
      </c>
      <c r="K619" s="44" t="e">
        <f>INDEX('Helper - Inputs'!$G$15:$G$66,MATCH(J619,'Helper - Inputs'!$D$15:$D$66,0),1)</f>
        <v>#N/A</v>
      </c>
      <c r="L619" s="44" t="e">
        <f t="shared" si="19"/>
        <v>#N/A</v>
      </c>
    </row>
    <row r="620" spans="1:12" x14ac:dyDescent="0.3">
      <c r="A620" s="2"/>
      <c r="B620" s="23"/>
      <c r="C620" s="8"/>
      <c r="D620" s="8"/>
      <c r="E620" s="2"/>
      <c r="F620" s="2"/>
      <c r="G620" s="8"/>
      <c r="I620" t="e">
        <f>INDEX('Helper - Drop-downs'!$C$12:$C$24,MATCH(C620,'Helper - Drop-downs'!$A$12:$A$24,0))</f>
        <v>#N/A</v>
      </c>
      <c r="J620" s="44" t="str">
        <f t="shared" si="18"/>
        <v xml:space="preserve"> - </v>
      </c>
      <c r="K620" s="44" t="e">
        <f>INDEX('Helper - Inputs'!$G$15:$G$66,MATCH(J620,'Helper - Inputs'!$D$15:$D$66,0),1)</f>
        <v>#N/A</v>
      </c>
      <c r="L620" s="44" t="e">
        <f t="shared" si="19"/>
        <v>#N/A</v>
      </c>
    </row>
    <row r="621" spans="1:12" x14ac:dyDescent="0.3">
      <c r="A621" s="2"/>
      <c r="B621" s="23"/>
      <c r="C621" s="8"/>
      <c r="D621" s="8"/>
      <c r="E621" s="2"/>
      <c r="F621" s="2"/>
      <c r="G621" s="8"/>
      <c r="I621" t="e">
        <f>INDEX('Helper - Drop-downs'!$C$12:$C$24,MATCH(C621,'Helper - Drop-downs'!$A$12:$A$24,0))</f>
        <v>#N/A</v>
      </c>
      <c r="J621" s="44" t="str">
        <f t="shared" si="18"/>
        <v xml:space="preserve"> - </v>
      </c>
      <c r="K621" s="44" t="e">
        <f>INDEX('Helper - Inputs'!$G$15:$G$66,MATCH(J621,'Helper - Inputs'!$D$15:$D$66,0),1)</f>
        <v>#N/A</v>
      </c>
      <c r="L621" s="44" t="e">
        <f t="shared" si="19"/>
        <v>#N/A</v>
      </c>
    </row>
    <row r="622" spans="1:12" x14ac:dyDescent="0.3">
      <c r="A622" s="2"/>
      <c r="B622" s="23"/>
      <c r="C622" s="8"/>
      <c r="D622" s="8"/>
      <c r="E622" s="2"/>
      <c r="F622" s="2"/>
      <c r="G622" s="8"/>
      <c r="I622" t="e">
        <f>INDEX('Helper - Drop-downs'!$C$12:$C$24,MATCH(C622,'Helper - Drop-downs'!$A$12:$A$24,0))</f>
        <v>#N/A</v>
      </c>
      <c r="J622" s="44" t="str">
        <f t="shared" si="18"/>
        <v xml:space="preserve"> - </v>
      </c>
      <c r="K622" s="44" t="e">
        <f>INDEX('Helper - Inputs'!$G$15:$G$66,MATCH(J622,'Helper - Inputs'!$D$15:$D$66,0),1)</f>
        <v>#N/A</v>
      </c>
      <c r="L622" s="44" t="e">
        <f t="shared" si="19"/>
        <v>#N/A</v>
      </c>
    </row>
    <row r="623" spans="1:12" x14ac:dyDescent="0.3">
      <c r="A623" s="2"/>
      <c r="B623" s="23"/>
      <c r="C623" s="8"/>
      <c r="D623" s="8"/>
      <c r="E623" s="2"/>
      <c r="F623" s="2"/>
      <c r="G623" s="8"/>
      <c r="I623" t="e">
        <f>INDEX('Helper - Drop-downs'!$C$12:$C$24,MATCH(C623,'Helper - Drop-downs'!$A$12:$A$24,0))</f>
        <v>#N/A</v>
      </c>
      <c r="J623" s="44" t="str">
        <f t="shared" si="18"/>
        <v xml:space="preserve"> - </v>
      </c>
      <c r="K623" s="44" t="e">
        <f>INDEX('Helper - Inputs'!$G$15:$G$66,MATCH(J623,'Helper - Inputs'!$D$15:$D$66,0),1)</f>
        <v>#N/A</v>
      </c>
      <c r="L623" s="44" t="e">
        <f t="shared" si="19"/>
        <v>#N/A</v>
      </c>
    </row>
    <row r="624" spans="1:12" x14ac:dyDescent="0.3">
      <c r="A624" s="2"/>
      <c r="B624" s="23"/>
      <c r="C624" s="8"/>
      <c r="D624" s="8"/>
      <c r="E624" s="2"/>
      <c r="F624" s="2"/>
      <c r="G624" s="8"/>
      <c r="I624" t="e">
        <f>INDEX('Helper - Drop-downs'!$C$12:$C$24,MATCH(C624,'Helper - Drop-downs'!$A$12:$A$24,0))</f>
        <v>#N/A</v>
      </c>
      <c r="J624" s="44" t="str">
        <f t="shared" si="18"/>
        <v xml:space="preserve"> - </v>
      </c>
      <c r="K624" s="44" t="e">
        <f>INDEX('Helper - Inputs'!$G$15:$G$66,MATCH(J624,'Helper - Inputs'!$D$15:$D$66,0),1)</f>
        <v>#N/A</v>
      </c>
      <c r="L624" s="44" t="e">
        <f t="shared" si="19"/>
        <v>#N/A</v>
      </c>
    </row>
    <row r="625" spans="1:12" x14ac:dyDescent="0.3">
      <c r="A625" s="2"/>
      <c r="B625" s="23"/>
      <c r="C625" s="8"/>
      <c r="D625" s="8"/>
      <c r="E625" s="2"/>
      <c r="F625" s="2"/>
      <c r="G625" s="8"/>
      <c r="I625" t="e">
        <f>INDEX('Helper - Drop-downs'!$C$12:$C$24,MATCH(C625,'Helper - Drop-downs'!$A$12:$A$24,0))</f>
        <v>#N/A</v>
      </c>
      <c r="J625" s="44" t="str">
        <f t="shared" si="18"/>
        <v xml:space="preserve"> - </v>
      </c>
      <c r="K625" s="44" t="e">
        <f>INDEX('Helper - Inputs'!$G$15:$G$66,MATCH(J625,'Helper - Inputs'!$D$15:$D$66,0),1)</f>
        <v>#N/A</v>
      </c>
      <c r="L625" s="44" t="e">
        <f t="shared" si="19"/>
        <v>#N/A</v>
      </c>
    </row>
    <row r="626" spans="1:12" x14ac:dyDescent="0.3">
      <c r="A626" s="2"/>
      <c r="B626" s="23"/>
      <c r="C626" s="8"/>
      <c r="D626" s="8"/>
      <c r="E626" s="2"/>
      <c r="F626" s="2"/>
      <c r="G626" s="8"/>
      <c r="I626" t="e">
        <f>INDEX('Helper - Drop-downs'!$C$12:$C$24,MATCH(C626,'Helper - Drop-downs'!$A$12:$A$24,0))</f>
        <v>#N/A</v>
      </c>
      <c r="J626" s="44" t="str">
        <f t="shared" si="18"/>
        <v xml:space="preserve"> - </v>
      </c>
      <c r="K626" s="44" t="e">
        <f>INDEX('Helper - Inputs'!$G$15:$G$66,MATCH(J626,'Helper - Inputs'!$D$15:$D$66,0),1)</f>
        <v>#N/A</v>
      </c>
      <c r="L626" s="44" t="e">
        <f t="shared" si="19"/>
        <v>#N/A</v>
      </c>
    </row>
    <row r="627" spans="1:12" x14ac:dyDescent="0.3">
      <c r="A627" s="2"/>
      <c r="B627" s="23"/>
      <c r="C627" s="8"/>
      <c r="D627" s="8"/>
      <c r="E627" s="2"/>
      <c r="F627" s="2"/>
      <c r="G627" s="8"/>
      <c r="I627" t="e">
        <f>INDEX('Helper - Drop-downs'!$C$12:$C$24,MATCH(C627,'Helper - Drop-downs'!$A$12:$A$24,0))</f>
        <v>#N/A</v>
      </c>
      <c r="J627" s="44" t="str">
        <f t="shared" si="18"/>
        <v xml:space="preserve"> - </v>
      </c>
      <c r="K627" s="44" t="e">
        <f>INDEX('Helper - Inputs'!$G$15:$G$66,MATCH(J627,'Helper - Inputs'!$D$15:$D$66,0),1)</f>
        <v>#N/A</v>
      </c>
      <c r="L627" s="44" t="e">
        <f t="shared" si="19"/>
        <v>#N/A</v>
      </c>
    </row>
    <row r="628" spans="1:12" x14ac:dyDescent="0.3">
      <c r="A628" s="2"/>
      <c r="B628" s="23"/>
      <c r="C628" s="8"/>
      <c r="D628" s="8"/>
      <c r="E628" s="2"/>
      <c r="F628" s="2"/>
      <c r="G628" s="8"/>
      <c r="I628" t="e">
        <f>INDEX('Helper - Drop-downs'!$C$12:$C$24,MATCH(C628,'Helper - Drop-downs'!$A$12:$A$24,0))</f>
        <v>#N/A</v>
      </c>
      <c r="J628" s="44" t="str">
        <f t="shared" si="18"/>
        <v xml:space="preserve"> - </v>
      </c>
      <c r="K628" s="44" t="e">
        <f>INDEX('Helper - Inputs'!$G$15:$G$66,MATCH(J628,'Helper - Inputs'!$D$15:$D$66,0),1)</f>
        <v>#N/A</v>
      </c>
      <c r="L628" s="44" t="e">
        <f t="shared" si="19"/>
        <v>#N/A</v>
      </c>
    </row>
    <row r="629" spans="1:12" x14ac:dyDescent="0.3">
      <c r="A629" s="2"/>
      <c r="B629" s="23"/>
      <c r="C629" s="8"/>
      <c r="D629" s="8"/>
      <c r="E629" s="2"/>
      <c r="F629" s="2"/>
      <c r="G629" s="8"/>
      <c r="I629" t="e">
        <f>INDEX('Helper - Drop-downs'!$C$12:$C$24,MATCH(C629,'Helper - Drop-downs'!$A$12:$A$24,0))</f>
        <v>#N/A</v>
      </c>
      <c r="J629" s="44" t="str">
        <f t="shared" si="18"/>
        <v xml:space="preserve"> - </v>
      </c>
      <c r="K629" s="44" t="e">
        <f>INDEX('Helper - Inputs'!$G$15:$G$66,MATCH(J629,'Helper - Inputs'!$D$15:$D$66,0),1)</f>
        <v>#N/A</v>
      </c>
      <c r="L629" s="44" t="e">
        <f t="shared" si="19"/>
        <v>#N/A</v>
      </c>
    </row>
    <row r="630" spans="1:12" x14ac:dyDescent="0.3">
      <c r="A630" s="2"/>
      <c r="B630" s="23"/>
      <c r="C630" s="8"/>
      <c r="D630" s="8"/>
      <c r="E630" s="2"/>
      <c r="F630" s="2"/>
      <c r="G630" s="8"/>
      <c r="I630" t="e">
        <f>INDEX('Helper - Drop-downs'!$C$12:$C$24,MATCH(C630,'Helper - Drop-downs'!$A$12:$A$24,0))</f>
        <v>#N/A</v>
      </c>
      <c r="J630" s="44" t="str">
        <f t="shared" si="18"/>
        <v xml:space="preserve"> - </v>
      </c>
      <c r="K630" s="44" t="e">
        <f>INDEX('Helper - Inputs'!$G$15:$G$66,MATCH(J630,'Helper - Inputs'!$D$15:$D$66,0),1)</f>
        <v>#N/A</v>
      </c>
      <c r="L630" s="44" t="e">
        <f t="shared" si="19"/>
        <v>#N/A</v>
      </c>
    </row>
    <row r="631" spans="1:12" x14ac:dyDescent="0.3">
      <c r="A631" s="2"/>
      <c r="B631" s="23"/>
      <c r="C631" s="8"/>
      <c r="D631" s="8"/>
      <c r="E631" s="2"/>
      <c r="F631" s="2"/>
      <c r="G631" s="8"/>
      <c r="I631" t="e">
        <f>INDEX('Helper - Drop-downs'!$C$12:$C$24,MATCH(C631,'Helper - Drop-downs'!$A$12:$A$24,0))</f>
        <v>#N/A</v>
      </c>
      <c r="J631" s="44" t="str">
        <f t="shared" si="18"/>
        <v xml:space="preserve"> - </v>
      </c>
      <c r="K631" s="44" t="e">
        <f>INDEX('Helper - Inputs'!$G$15:$G$66,MATCH(J631,'Helper - Inputs'!$D$15:$D$66,0),1)</f>
        <v>#N/A</v>
      </c>
      <c r="L631" s="44" t="e">
        <f t="shared" si="19"/>
        <v>#N/A</v>
      </c>
    </row>
    <row r="632" spans="1:12" x14ac:dyDescent="0.3">
      <c r="A632" s="2"/>
      <c r="B632" s="23"/>
      <c r="C632" s="8"/>
      <c r="D632" s="8"/>
      <c r="E632" s="2"/>
      <c r="F632" s="2"/>
      <c r="G632" s="8"/>
      <c r="I632" t="e">
        <f>INDEX('Helper - Drop-downs'!$C$12:$C$24,MATCH(C632,'Helper - Drop-downs'!$A$12:$A$24,0))</f>
        <v>#N/A</v>
      </c>
      <c r="J632" s="44" t="str">
        <f t="shared" si="18"/>
        <v xml:space="preserve"> - </v>
      </c>
      <c r="K632" s="44" t="e">
        <f>INDEX('Helper - Inputs'!$G$15:$G$66,MATCH(J632,'Helper - Inputs'!$D$15:$D$66,0),1)</f>
        <v>#N/A</v>
      </c>
      <c r="L632" s="44" t="e">
        <f t="shared" si="19"/>
        <v>#N/A</v>
      </c>
    </row>
    <row r="633" spans="1:12" x14ac:dyDescent="0.3">
      <c r="A633" s="2"/>
      <c r="B633" s="23"/>
      <c r="C633" s="8"/>
      <c r="D633" s="8"/>
      <c r="E633" s="2"/>
      <c r="F633" s="2"/>
      <c r="G633" s="8"/>
      <c r="I633" t="e">
        <f>INDEX('Helper - Drop-downs'!$C$12:$C$24,MATCH(C633,'Helper - Drop-downs'!$A$12:$A$24,0))</f>
        <v>#N/A</v>
      </c>
      <c r="J633" s="44" t="str">
        <f t="shared" si="18"/>
        <v xml:space="preserve"> - </v>
      </c>
      <c r="K633" s="44" t="e">
        <f>INDEX('Helper - Inputs'!$G$15:$G$66,MATCH(J633,'Helper - Inputs'!$D$15:$D$66,0),1)</f>
        <v>#N/A</v>
      </c>
      <c r="L633" s="44" t="e">
        <f t="shared" si="19"/>
        <v>#N/A</v>
      </c>
    </row>
    <row r="634" spans="1:12" x14ac:dyDescent="0.3">
      <c r="A634" s="2"/>
      <c r="B634" s="23"/>
      <c r="C634" s="8"/>
      <c r="D634" s="8"/>
      <c r="E634" s="2"/>
      <c r="F634" s="2"/>
      <c r="G634" s="8"/>
      <c r="I634" t="e">
        <f>INDEX('Helper - Drop-downs'!$C$12:$C$24,MATCH(C634,'Helper - Drop-downs'!$A$12:$A$24,0))</f>
        <v>#N/A</v>
      </c>
      <c r="J634" s="44" t="str">
        <f t="shared" si="18"/>
        <v xml:space="preserve"> - </v>
      </c>
      <c r="K634" s="44" t="e">
        <f>INDEX('Helper - Inputs'!$G$15:$G$66,MATCH(J634,'Helper - Inputs'!$D$15:$D$66,0),1)</f>
        <v>#N/A</v>
      </c>
      <c r="L634" s="44" t="e">
        <f t="shared" si="19"/>
        <v>#N/A</v>
      </c>
    </row>
    <row r="635" spans="1:12" x14ac:dyDescent="0.3">
      <c r="A635" s="2"/>
      <c r="B635" s="23"/>
      <c r="C635" s="8"/>
      <c r="D635" s="8"/>
      <c r="E635" s="2"/>
      <c r="F635" s="2"/>
      <c r="G635" s="8"/>
      <c r="I635" t="e">
        <f>INDEX('Helper - Drop-downs'!$C$12:$C$24,MATCH(C635,'Helper - Drop-downs'!$A$12:$A$24,0))</f>
        <v>#N/A</v>
      </c>
      <c r="J635" s="44" t="str">
        <f t="shared" si="18"/>
        <v xml:space="preserve"> - </v>
      </c>
      <c r="K635" s="44" t="e">
        <f>INDEX('Helper - Inputs'!$G$15:$G$66,MATCH(J635,'Helper - Inputs'!$D$15:$D$66,0),1)</f>
        <v>#N/A</v>
      </c>
      <c r="L635" s="44" t="e">
        <f t="shared" si="19"/>
        <v>#N/A</v>
      </c>
    </row>
    <row r="636" spans="1:12" x14ac:dyDescent="0.3">
      <c r="A636" s="2"/>
      <c r="B636" s="23"/>
      <c r="C636" s="8"/>
      <c r="D636" s="8"/>
      <c r="E636" s="2"/>
      <c r="F636" s="2"/>
      <c r="G636" s="8"/>
      <c r="I636" t="e">
        <f>INDEX('Helper - Drop-downs'!$C$12:$C$24,MATCH(C636,'Helper - Drop-downs'!$A$12:$A$24,0))</f>
        <v>#N/A</v>
      </c>
      <c r="J636" s="44" t="str">
        <f t="shared" si="18"/>
        <v xml:space="preserve"> - </v>
      </c>
      <c r="K636" s="44" t="e">
        <f>INDEX('Helper - Inputs'!$G$15:$G$66,MATCH(J636,'Helper - Inputs'!$D$15:$D$66,0),1)</f>
        <v>#N/A</v>
      </c>
      <c r="L636" s="44" t="e">
        <f t="shared" si="19"/>
        <v>#N/A</v>
      </c>
    </row>
    <row r="637" spans="1:12" x14ac:dyDescent="0.3">
      <c r="A637" s="2"/>
      <c r="B637" s="23"/>
      <c r="C637" s="8"/>
      <c r="D637" s="8"/>
      <c r="E637" s="2"/>
      <c r="F637" s="2"/>
      <c r="G637" s="8"/>
      <c r="I637" t="e">
        <f>INDEX('Helper - Drop-downs'!$C$12:$C$24,MATCH(C637,'Helper - Drop-downs'!$A$12:$A$24,0))</f>
        <v>#N/A</v>
      </c>
      <c r="J637" s="44" t="str">
        <f t="shared" si="18"/>
        <v xml:space="preserve"> - </v>
      </c>
      <c r="K637" s="44" t="e">
        <f>INDEX('Helper - Inputs'!$G$15:$G$66,MATCH(J637,'Helper - Inputs'!$D$15:$D$66,0),1)</f>
        <v>#N/A</v>
      </c>
      <c r="L637" s="44" t="e">
        <f t="shared" si="19"/>
        <v>#N/A</v>
      </c>
    </row>
    <row r="638" spans="1:12" x14ac:dyDescent="0.3">
      <c r="A638" s="2"/>
      <c r="B638" s="23"/>
      <c r="C638" s="8"/>
      <c r="D638" s="8"/>
      <c r="E638" s="2"/>
      <c r="F638" s="2"/>
      <c r="G638" s="8"/>
      <c r="I638" t="e">
        <f>INDEX('Helper - Drop-downs'!$C$12:$C$24,MATCH(C638,'Helper - Drop-downs'!$A$12:$A$24,0))</f>
        <v>#N/A</v>
      </c>
      <c r="J638" s="44" t="str">
        <f t="shared" si="18"/>
        <v xml:space="preserve"> - </v>
      </c>
      <c r="K638" s="44" t="e">
        <f>INDEX('Helper - Inputs'!$G$15:$G$66,MATCH(J638,'Helper - Inputs'!$D$15:$D$66,0),1)</f>
        <v>#N/A</v>
      </c>
      <c r="L638" s="44" t="e">
        <f t="shared" si="19"/>
        <v>#N/A</v>
      </c>
    </row>
    <row r="639" spans="1:12" x14ac:dyDescent="0.3">
      <c r="A639" s="2"/>
      <c r="B639" s="23"/>
      <c r="C639" s="8"/>
      <c r="D639" s="8"/>
      <c r="E639" s="2"/>
      <c r="F639" s="2"/>
      <c r="G639" s="8"/>
      <c r="I639" t="e">
        <f>INDEX('Helper - Drop-downs'!$C$12:$C$24,MATCH(C639,'Helper - Drop-downs'!$A$12:$A$24,0))</f>
        <v>#N/A</v>
      </c>
      <c r="J639" s="44" t="str">
        <f t="shared" si="18"/>
        <v xml:space="preserve"> - </v>
      </c>
      <c r="K639" s="44" t="e">
        <f>INDEX('Helper - Inputs'!$G$15:$G$66,MATCH(J639,'Helper - Inputs'!$D$15:$D$66,0),1)</f>
        <v>#N/A</v>
      </c>
      <c r="L639" s="44" t="e">
        <f t="shared" si="19"/>
        <v>#N/A</v>
      </c>
    </row>
    <row r="640" spans="1:12" x14ac:dyDescent="0.3">
      <c r="A640" s="2"/>
      <c r="B640" s="23"/>
      <c r="C640" s="8"/>
      <c r="D640" s="8"/>
      <c r="E640" s="2"/>
      <c r="F640" s="2"/>
      <c r="G640" s="8"/>
      <c r="I640" t="e">
        <f>INDEX('Helper - Drop-downs'!$C$12:$C$24,MATCH(C640,'Helper - Drop-downs'!$A$12:$A$24,0))</f>
        <v>#N/A</v>
      </c>
      <c r="J640" s="44" t="str">
        <f t="shared" si="18"/>
        <v xml:space="preserve"> - </v>
      </c>
      <c r="K640" s="44" t="e">
        <f>INDEX('Helper - Inputs'!$G$15:$G$66,MATCH(J640,'Helper - Inputs'!$D$15:$D$66,0),1)</f>
        <v>#N/A</v>
      </c>
      <c r="L640" s="44" t="e">
        <f t="shared" si="19"/>
        <v>#N/A</v>
      </c>
    </row>
    <row r="641" spans="1:12" x14ac:dyDescent="0.3">
      <c r="A641" s="2"/>
      <c r="B641" s="23"/>
      <c r="C641" s="8"/>
      <c r="D641" s="8"/>
      <c r="E641" s="2"/>
      <c r="F641" s="2"/>
      <c r="G641" s="8"/>
      <c r="I641" t="e">
        <f>INDEX('Helper - Drop-downs'!$C$12:$C$24,MATCH(C641,'Helper - Drop-downs'!$A$12:$A$24,0))</f>
        <v>#N/A</v>
      </c>
      <c r="J641" s="44" t="str">
        <f t="shared" si="18"/>
        <v xml:space="preserve"> - </v>
      </c>
      <c r="K641" s="44" t="e">
        <f>INDEX('Helper - Inputs'!$G$15:$G$66,MATCH(J641,'Helper - Inputs'!$D$15:$D$66,0),1)</f>
        <v>#N/A</v>
      </c>
      <c r="L641" s="44" t="e">
        <f t="shared" si="19"/>
        <v>#N/A</v>
      </c>
    </row>
    <row r="642" spans="1:12" x14ac:dyDescent="0.3">
      <c r="A642" s="2"/>
      <c r="B642" s="23"/>
      <c r="C642" s="8"/>
      <c r="D642" s="8"/>
      <c r="E642" s="2"/>
      <c r="F642" s="2"/>
      <c r="G642" s="8"/>
      <c r="I642" t="e">
        <f>INDEX('Helper - Drop-downs'!$C$12:$C$24,MATCH(C642,'Helper - Drop-downs'!$A$12:$A$24,0))</f>
        <v>#N/A</v>
      </c>
      <c r="J642" s="44" t="str">
        <f t="shared" si="18"/>
        <v xml:space="preserve"> - </v>
      </c>
      <c r="K642" s="44" t="e">
        <f>INDEX('Helper - Inputs'!$G$15:$G$66,MATCH(J642,'Helper - Inputs'!$D$15:$D$66,0),1)</f>
        <v>#N/A</v>
      </c>
      <c r="L642" s="44" t="e">
        <f t="shared" si="19"/>
        <v>#N/A</v>
      </c>
    </row>
    <row r="643" spans="1:12" x14ac:dyDescent="0.3">
      <c r="A643" s="2"/>
      <c r="B643" s="23"/>
      <c r="C643" s="8"/>
      <c r="D643" s="8"/>
      <c r="E643" s="2"/>
      <c r="F643" s="2"/>
      <c r="G643" s="8"/>
      <c r="I643" t="e">
        <f>INDEX('Helper - Drop-downs'!$C$12:$C$24,MATCH(C643,'Helper - Drop-downs'!$A$12:$A$24,0))</f>
        <v>#N/A</v>
      </c>
      <c r="J643" s="44" t="str">
        <f t="shared" si="18"/>
        <v xml:space="preserve"> - </v>
      </c>
      <c r="K643" s="44" t="e">
        <f>INDEX('Helper - Inputs'!$G$15:$G$66,MATCH(J643,'Helper - Inputs'!$D$15:$D$66,0),1)</f>
        <v>#N/A</v>
      </c>
      <c r="L643" s="44" t="e">
        <f t="shared" si="19"/>
        <v>#N/A</v>
      </c>
    </row>
    <row r="644" spans="1:12" x14ac:dyDescent="0.3">
      <c r="A644" s="2"/>
      <c r="B644" s="23"/>
      <c r="C644" s="8"/>
      <c r="D644" s="8"/>
      <c r="E644" s="2"/>
      <c r="F644" s="2"/>
      <c r="G644" s="8"/>
      <c r="I644" t="e">
        <f>INDEX('Helper - Drop-downs'!$C$12:$C$24,MATCH(C644,'Helper - Drop-downs'!$A$12:$A$24,0))</f>
        <v>#N/A</v>
      </c>
      <c r="J644" s="44" t="str">
        <f t="shared" si="18"/>
        <v xml:space="preserve"> - </v>
      </c>
      <c r="K644" s="44" t="e">
        <f>INDEX('Helper - Inputs'!$G$15:$G$66,MATCH(J644,'Helper - Inputs'!$D$15:$D$66,0),1)</f>
        <v>#N/A</v>
      </c>
      <c r="L644" s="44" t="e">
        <f t="shared" si="19"/>
        <v>#N/A</v>
      </c>
    </row>
    <row r="645" spans="1:12" x14ac:dyDescent="0.3">
      <c r="A645" s="2"/>
      <c r="B645" s="23"/>
      <c r="C645" s="8"/>
      <c r="D645" s="8"/>
      <c r="E645" s="2"/>
      <c r="F645" s="2"/>
      <c r="G645" s="8"/>
      <c r="I645" t="e">
        <f>INDEX('Helper - Drop-downs'!$C$12:$C$24,MATCH(C645,'Helper - Drop-downs'!$A$12:$A$24,0))</f>
        <v>#N/A</v>
      </c>
      <c r="J645" s="44" t="str">
        <f t="shared" si="18"/>
        <v xml:space="preserve"> - </v>
      </c>
      <c r="K645" s="44" t="e">
        <f>INDEX('Helper - Inputs'!$G$15:$G$66,MATCH(J645,'Helper - Inputs'!$D$15:$D$66,0),1)</f>
        <v>#N/A</v>
      </c>
      <c r="L645" s="44" t="e">
        <f t="shared" si="19"/>
        <v>#N/A</v>
      </c>
    </row>
    <row r="646" spans="1:12" x14ac:dyDescent="0.3">
      <c r="A646" s="2"/>
      <c r="B646" s="23"/>
      <c r="C646" s="8"/>
      <c r="D646" s="8"/>
      <c r="E646" s="2"/>
      <c r="F646" s="2"/>
      <c r="G646" s="8"/>
      <c r="I646" t="e">
        <f>INDEX('Helper - Drop-downs'!$C$12:$C$24,MATCH(C646,'Helper - Drop-downs'!$A$12:$A$24,0))</f>
        <v>#N/A</v>
      </c>
      <c r="J646" s="44" t="str">
        <f t="shared" ref="J646:J709" si="20">E646&amp;" - "&amp;F646</f>
        <v xml:space="preserve"> - </v>
      </c>
      <c r="K646" s="44" t="e">
        <f>INDEX('Helper - Inputs'!$G$15:$G$66,MATCH(J646,'Helper - Inputs'!$D$15:$D$66,0),1)</f>
        <v>#N/A</v>
      </c>
      <c r="L646" s="44" t="e">
        <f t="shared" ref="L646:L709" si="21">E646&amp;" - "&amp;K646</f>
        <v>#N/A</v>
      </c>
    </row>
    <row r="647" spans="1:12" x14ac:dyDescent="0.3">
      <c r="A647" s="2"/>
      <c r="B647" s="23"/>
      <c r="C647" s="8"/>
      <c r="D647" s="8"/>
      <c r="E647" s="2"/>
      <c r="F647" s="2"/>
      <c r="G647" s="8"/>
      <c r="I647" t="e">
        <f>INDEX('Helper - Drop-downs'!$C$12:$C$24,MATCH(C647,'Helper - Drop-downs'!$A$12:$A$24,0))</f>
        <v>#N/A</v>
      </c>
      <c r="J647" s="44" t="str">
        <f t="shared" si="20"/>
        <v xml:space="preserve"> - </v>
      </c>
      <c r="K647" s="44" t="e">
        <f>INDEX('Helper - Inputs'!$G$15:$G$66,MATCH(J647,'Helper - Inputs'!$D$15:$D$66,0),1)</f>
        <v>#N/A</v>
      </c>
      <c r="L647" s="44" t="e">
        <f t="shared" si="21"/>
        <v>#N/A</v>
      </c>
    </row>
    <row r="648" spans="1:12" x14ac:dyDescent="0.3">
      <c r="A648" s="2"/>
      <c r="B648" s="23"/>
      <c r="C648" s="8"/>
      <c r="D648" s="8"/>
      <c r="E648" s="2"/>
      <c r="F648" s="2"/>
      <c r="G648" s="8"/>
      <c r="I648" t="e">
        <f>INDEX('Helper - Drop-downs'!$C$12:$C$24,MATCH(C648,'Helper - Drop-downs'!$A$12:$A$24,0))</f>
        <v>#N/A</v>
      </c>
      <c r="J648" s="44" t="str">
        <f t="shared" si="20"/>
        <v xml:space="preserve"> - </v>
      </c>
      <c r="K648" s="44" t="e">
        <f>INDEX('Helper - Inputs'!$G$15:$G$66,MATCH(J648,'Helper - Inputs'!$D$15:$D$66,0),1)</f>
        <v>#N/A</v>
      </c>
      <c r="L648" s="44" t="e">
        <f t="shared" si="21"/>
        <v>#N/A</v>
      </c>
    </row>
    <row r="649" spans="1:12" x14ac:dyDescent="0.3">
      <c r="A649" s="2"/>
      <c r="B649" s="23"/>
      <c r="C649" s="8"/>
      <c r="D649" s="8"/>
      <c r="E649" s="2"/>
      <c r="F649" s="2"/>
      <c r="G649" s="8"/>
      <c r="I649" t="e">
        <f>INDEX('Helper - Drop-downs'!$C$12:$C$24,MATCH(C649,'Helper - Drop-downs'!$A$12:$A$24,0))</f>
        <v>#N/A</v>
      </c>
      <c r="J649" s="44" t="str">
        <f t="shared" si="20"/>
        <v xml:space="preserve"> - </v>
      </c>
      <c r="K649" s="44" t="e">
        <f>INDEX('Helper - Inputs'!$G$15:$G$66,MATCH(J649,'Helper - Inputs'!$D$15:$D$66,0),1)</f>
        <v>#N/A</v>
      </c>
      <c r="L649" s="44" t="e">
        <f t="shared" si="21"/>
        <v>#N/A</v>
      </c>
    </row>
    <row r="650" spans="1:12" x14ac:dyDescent="0.3">
      <c r="A650" s="2"/>
      <c r="B650" s="23"/>
      <c r="C650" s="8"/>
      <c r="D650" s="8"/>
      <c r="E650" s="2"/>
      <c r="F650" s="2"/>
      <c r="G650" s="8"/>
      <c r="I650" t="e">
        <f>INDEX('Helper - Drop-downs'!$C$12:$C$24,MATCH(C650,'Helper - Drop-downs'!$A$12:$A$24,0))</f>
        <v>#N/A</v>
      </c>
      <c r="J650" s="44" t="str">
        <f t="shared" si="20"/>
        <v xml:space="preserve"> - </v>
      </c>
      <c r="K650" s="44" t="e">
        <f>INDEX('Helper - Inputs'!$G$15:$G$66,MATCH(J650,'Helper - Inputs'!$D$15:$D$66,0),1)</f>
        <v>#N/A</v>
      </c>
      <c r="L650" s="44" t="e">
        <f t="shared" si="21"/>
        <v>#N/A</v>
      </c>
    </row>
    <row r="651" spans="1:12" x14ac:dyDescent="0.3">
      <c r="A651" s="2"/>
      <c r="B651" s="23"/>
      <c r="C651" s="8"/>
      <c r="D651" s="8"/>
      <c r="E651" s="2"/>
      <c r="F651" s="2"/>
      <c r="G651" s="8"/>
      <c r="I651" t="e">
        <f>INDEX('Helper - Drop-downs'!$C$12:$C$24,MATCH(C651,'Helper - Drop-downs'!$A$12:$A$24,0))</f>
        <v>#N/A</v>
      </c>
      <c r="J651" s="44" t="str">
        <f t="shared" si="20"/>
        <v xml:space="preserve"> - </v>
      </c>
      <c r="K651" s="44" t="e">
        <f>INDEX('Helper - Inputs'!$G$15:$G$66,MATCH(J651,'Helper - Inputs'!$D$15:$D$66,0),1)</f>
        <v>#N/A</v>
      </c>
      <c r="L651" s="44" t="e">
        <f t="shared" si="21"/>
        <v>#N/A</v>
      </c>
    </row>
    <row r="652" spans="1:12" x14ac:dyDescent="0.3">
      <c r="A652" s="2"/>
      <c r="B652" s="23"/>
      <c r="C652" s="8"/>
      <c r="D652" s="8"/>
      <c r="E652" s="2"/>
      <c r="F652" s="2"/>
      <c r="G652" s="8"/>
      <c r="I652" t="e">
        <f>INDEX('Helper - Drop-downs'!$C$12:$C$24,MATCH(C652,'Helper - Drop-downs'!$A$12:$A$24,0))</f>
        <v>#N/A</v>
      </c>
      <c r="J652" s="44" t="str">
        <f t="shared" si="20"/>
        <v xml:space="preserve"> - </v>
      </c>
      <c r="K652" s="44" t="e">
        <f>INDEX('Helper - Inputs'!$G$15:$G$66,MATCH(J652,'Helper - Inputs'!$D$15:$D$66,0),1)</f>
        <v>#N/A</v>
      </c>
      <c r="L652" s="44" t="e">
        <f t="shared" si="21"/>
        <v>#N/A</v>
      </c>
    </row>
    <row r="653" spans="1:12" x14ac:dyDescent="0.3">
      <c r="A653" s="2"/>
      <c r="B653" s="23"/>
      <c r="C653" s="8"/>
      <c r="D653" s="8"/>
      <c r="E653" s="2"/>
      <c r="F653" s="2"/>
      <c r="G653" s="8"/>
      <c r="I653" t="e">
        <f>INDEX('Helper - Drop-downs'!$C$12:$C$24,MATCH(C653,'Helper - Drop-downs'!$A$12:$A$24,0))</f>
        <v>#N/A</v>
      </c>
      <c r="J653" s="44" t="str">
        <f t="shared" si="20"/>
        <v xml:space="preserve"> - </v>
      </c>
      <c r="K653" s="44" t="e">
        <f>INDEX('Helper - Inputs'!$G$15:$G$66,MATCH(J653,'Helper - Inputs'!$D$15:$D$66,0),1)</f>
        <v>#N/A</v>
      </c>
      <c r="L653" s="44" t="e">
        <f t="shared" si="21"/>
        <v>#N/A</v>
      </c>
    </row>
    <row r="654" spans="1:12" x14ac:dyDescent="0.3">
      <c r="A654" s="2"/>
      <c r="B654" s="23"/>
      <c r="C654" s="8"/>
      <c r="D654" s="8"/>
      <c r="E654" s="2"/>
      <c r="F654" s="2"/>
      <c r="G654" s="8"/>
      <c r="I654" t="e">
        <f>INDEX('Helper - Drop-downs'!$C$12:$C$24,MATCH(C654,'Helper - Drop-downs'!$A$12:$A$24,0))</f>
        <v>#N/A</v>
      </c>
      <c r="J654" s="44" t="str">
        <f t="shared" si="20"/>
        <v xml:space="preserve"> - </v>
      </c>
      <c r="K654" s="44" t="e">
        <f>INDEX('Helper - Inputs'!$G$15:$G$66,MATCH(J654,'Helper - Inputs'!$D$15:$D$66,0),1)</f>
        <v>#N/A</v>
      </c>
      <c r="L654" s="44" t="e">
        <f t="shared" si="21"/>
        <v>#N/A</v>
      </c>
    </row>
    <row r="655" spans="1:12" x14ac:dyDescent="0.3">
      <c r="A655" s="2"/>
      <c r="B655" s="23"/>
      <c r="C655" s="8"/>
      <c r="D655" s="8"/>
      <c r="E655" s="2"/>
      <c r="F655" s="2"/>
      <c r="G655" s="8"/>
      <c r="I655" t="e">
        <f>INDEX('Helper - Drop-downs'!$C$12:$C$24,MATCH(C655,'Helper - Drop-downs'!$A$12:$A$24,0))</f>
        <v>#N/A</v>
      </c>
      <c r="J655" s="44" t="str">
        <f t="shared" si="20"/>
        <v xml:space="preserve"> - </v>
      </c>
      <c r="K655" s="44" t="e">
        <f>INDEX('Helper - Inputs'!$G$15:$G$66,MATCH(J655,'Helper - Inputs'!$D$15:$D$66,0),1)</f>
        <v>#N/A</v>
      </c>
      <c r="L655" s="44" t="e">
        <f t="shared" si="21"/>
        <v>#N/A</v>
      </c>
    </row>
    <row r="656" spans="1:12" x14ac:dyDescent="0.3">
      <c r="A656" s="2"/>
      <c r="B656" s="23"/>
      <c r="C656" s="8"/>
      <c r="D656" s="8"/>
      <c r="E656" s="2"/>
      <c r="F656" s="2"/>
      <c r="G656" s="8"/>
      <c r="I656" t="e">
        <f>INDEX('Helper - Drop-downs'!$C$12:$C$24,MATCH(C656,'Helper - Drop-downs'!$A$12:$A$24,0))</f>
        <v>#N/A</v>
      </c>
      <c r="J656" s="44" t="str">
        <f t="shared" si="20"/>
        <v xml:space="preserve"> - </v>
      </c>
      <c r="K656" s="44" t="e">
        <f>INDEX('Helper - Inputs'!$G$15:$G$66,MATCH(J656,'Helper - Inputs'!$D$15:$D$66,0),1)</f>
        <v>#N/A</v>
      </c>
      <c r="L656" s="44" t="e">
        <f t="shared" si="21"/>
        <v>#N/A</v>
      </c>
    </row>
    <row r="657" spans="1:12" x14ac:dyDescent="0.3">
      <c r="A657" s="2"/>
      <c r="B657" s="23"/>
      <c r="C657" s="8"/>
      <c r="D657" s="8"/>
      <c r="E657" s="2"/>
      <c r="F657" s="2"/>
      <c r="G657" s="8"/>
      <c r="I657" t="e">
        <f>INDEX('Helper - Drop-downs'!$C$12:$C$24,MATCH(C657,'Helper - Drop-downs'!$A$12:$A$24,0))</f>
        <v>#N/A</v>
      </c>
      <c r="J657" s="44" t="str">
        <f t="shared" si="20"/>
        <v xml:space="preserve"> - </v>
      </c>
      <c r="K657" s="44" t="e">
        <f>INDEX('Helper - Inputs'!$G$15:$G$66,MATCH(J657,'Helper - Inputs'!$D$15:$D$66,0),1)</f>
        <v>#N/A</v>
      </c>
      <c r="L657" s="44" t="e">
        <f t="shared" si="21"/>
        <v>#N/A</v>
      </c>
    </row>
    <row r="658" spans="1:12" x14ac:dyDescent="0.3">
      <c r="A658" s="2"/>
      <c r="B658" s="23"/>
      <c r="C658" s="8"/>
      <c r="D658" s="8"/>
      <c r="E658" s="2"/>
      <c r="F658" s="2"/>
      <c r="G658" s="8"/>
      <c r="I658" t="e">
        <f>INDEX('Helper - Drop-downs'!$C$12:$C$24,MATCH(C658,'Helper - Drop-downs'!$A$12:$A$24,0))</f>
        <v>#N/A</v>
      </c>
      <c r="J658" s="44" t="str">
        <f t="shared" si="20"/>
        <v xml:space="preserve"> - </v>
      </c>
      <c r="K658" s="44" t="e">
        <f>INDEX('Helper - Inputs'!$G$15:$G$66,MATCH(J658,'Helper - Inputs'!$D$15:$D$66,0),1)</f>
        <v>#N/A</v>
      </c>
      <c r="L658" s="44" t="e">
        <f t="shared" si="21"/>
        <v>#N/A</v>
      </c>
    </row>
    <row r="659" spans="1:12" x14ac:dyDescent="0.3">
      <c r="A659" s="2"/>
      <c r="B659" s="23"/>
      <c r="C659" s="8"/>
      <c r="D659" s="8"/>
      <c r="E659" s="2"/>
      <c r="F659" s="2"/>
      <c r="G659" s="8"/>
      <c r="I659" t="e">
        <f>INDEX('Helper - Drop-downs'!$C$12:$C$24,MATCH(C659,'Helper - Drop-downs'!$A$12:$A$24,0))</f>
        <v>#N/A</v>
      </c>
      <c r="J659" s="44" t="str">
        <f t="shared" si="20"/>
        <v xml:space="preserve"> - </v>
      </c>
      <c r="K659" s="44" t="e">
        <f>INDEX('Helper - Inputs'!$G$15:$G$66,MATCH(J659,'Helper - Inputs'!$D$15:$D$66,0),1)</f>
        <v>#N/A</v>
      </c>
      <c r="L659" s="44" t="e">
        <f t="shared" si="21"/>
        <v>#N/A</v>
      </c>
    </row>
    <row r="660" spans="1:12" x14ac:dyDescent="0.3">
      <c r="A660" s="2"/>
      <c r="B660" s="23"/>
      <c r="C660" s="8"/>
      <c r="D660" s="8"/>
      <c r="E660" s="2"/>
      <c r="F660" s="2"/>
      <c r="G660" s="8"/>
      <c r="I660" t="e">
        <f>INDEX('Helper - Drop-downs'!$C$12:$C$24,MATCH(C660,'Helper - Drop-downs'!$A$12:$A$24,0))</f>
        <v>#N/A</v>
      </c>
      <c r="J660" s="44" t="str">
        <f t="shared" si="20"/>
        <v xml:space="preserve"> - </v>
      </c>
      <c r="K660" s="44" t="e">
        <f>INDEX('Helper - Inputs'!$G$15:$G$66,MATCH(J660,'Helper - Inputs'!$D$15:$D$66,0),1)</f>
        <v>#N/A</v>
      </c>
      <c r="L660" s="44" t="e">
        <f t="shared" si="21"/>
        <v>#N/A</v>
      </c>
    </row>
    <row r="661" spans="1:12" x14ac:dyDescent="0.3">
      <c r="A661" s="2"/>
      <c r="B661" s="23"/>
      <c r="C661" s="8"/>
      <c r="D661" s="8"/>
      <c r="E661" s="2"/>
      <c r="F661" s="2"/>
      <c r="G661" s="8"/>
      <c r="I661" t="e">
        <f>INDEX('Helper - Drop-downs'!$C$12:$C$24,MATCH(C661,'Helper - Drop-downs'!$A$12:$A$24,0))</f>
        <v>#N/A</v>
      </c>
      <c r="J661" s="44" t="str">
        <f t="shared" si="20"/>
        <v xml:space="preserve"> - </v>
      </c>
      <c r="K661" s="44" t="e">
        <f>INDEX('Helper - Inputs'!$G$15:$G$66,MATCH(J661,'Helper - Inputs'!$D$15:$D$66,0),1)</f>
        <v>#N/A</v>
      </c>
      <c r="L661" s="44" t="e">
        <f t="shared" si="21"/>
        <v>#N/A</v>
      </c>
    </row>
    <row r="662" spans="1:12" x14ac:dyDescent="0.3">
      <c r="A662" s="2"/>
      <c r="B662" s="23"/>
      <c r="C662" s="8"/>
      <c r="D662" s="8"/>
      <c r="E662" s="2"/>
      <c r="F662" s="2"/>
      <c r="G662" s="8"/>
      <c r="I662" t="e">
        <f>INDEX('Helper - Drop-downs'!$C$12:$C$24,MATCH(C662,'Helper - Drop-downs'!$A$12:$A$24,0))</f>
        <v>#N/A</v>
      </c>
      <c r="J662" s="44" t="str">
        <f t="shared" si="20"/>
        <v xml:space="preserve"> - </v>
      </c>
      <c r="K662" s="44" t="e">
        <f>INDEX('Helper - Inputs'!$G$15:$G$66,MATCH(J662,'Helper - Inputs'!$D$15:$D$66,0),1)</f>
        <v>#N/A</v>
      </c>
      <c r="L662" s="44" t="e">
        <f t="shared" si="21"/>
        <v>#N/A</v>
      </c>
    </row>
    <row r="663" spans="1:12" x14ac:dyDescent="0.3">
      <c r="A663" s="2"/>
      <c r="B663" s="23"/>
      <c r="C663" s="8"/>
      <c r="D663" s="8"/>
      <c r="E663" s="2"/>
      <c r="F663" s="2"/>
      <c r="G663" s="8"/>
      <c r="I663" t="e">
        <f>INDEX('Helper - Drop-downs'!$C$12:$C$24,MATCH(C663,'Helper - Drop-downs'!$A$12:$A$24,0))</f>
        <v>#N/A</v>
      </c>
      <c r="J663" s="44" t="str">
        <f t="shared" si="20"/>
        <v xml:space="preserve"> - </v>
      </c>
      <c r="K663" s="44" t="e">
        <f>INDEX('Helper - Inputs'!$G$15:$G$66,MATCH(J663,'Helper - Inputs'!$D$15:$D$66,0),1)</f>
        <v>#N/A</v>
      </c>
      <c r="L663" s="44" t="e">
        <f t="shared" si="21"/>
        <v>#N/A</v>
      </c>
    </row>
    <row r="664" spans="1:12" x14ac:dyDescent="0.3">
      <c r="A664" s="2"/>
      <c r="B664" s="23"/>
      <c r="C664" s="8"/>
      <c r="D664" s="8"/>
      <c r="E664" s="2"/>
      <c r="F664" s="2"/>
      <c r="G664" s="8"/>
      <c r="I664" t="e">
        <f>INDEX('Helper - Drop-downs'!$C$12:$C$24,MATCH(C664,'Helper - Drop-downs'!$A$12:$A$24,0))</f>
        <v>#N/A</v>
      </c>
      <c r="J664" s="44" t="str">
        <f t="shared" si="20"/>
        <v xml:space="preserve"> - </v>
      </c>
      <c r="K664" s="44" t="e">
        <f>INDEX('Helper - Inputs'!$G$15:$G$66,MATCH(J664,'Helper - Inputs'!$D$15:$D$66,0),1)</f>
        <v>#N/A</v>
      </c>
      <c r="L664" s="44" t="e">
        <f t="shared" si="21"/>
        <v>#N/A</v>
      </c>
    </row>
    <row r="665" spans="1:12" x14ac:dyDescent="0.3">
      <c r="A665" s="2"/>
      <c r="B665" s="23"/>
      <c r="C665" s="8"/>
      <c r="D665" s="8"/>
      <c r="E665" s="2"/>
      <c r="F665" s="2"/>
      <c r="G665" s="8"/>
      <c r="I665" t="e">
        <f>INDEX('Helper - Drop-downs'!$C$12:$C$24,MATCH(C665,'Helper - Drop-downs'!$A$12:$A$24,0))</f>
        <v>#N/A</v>
      </c>
      <c r="J665" s="44" t="str">
        <f t="shared" si="20"/>
        <v xml:space="preserve"> - </v>
      </c>
      <c r="K665" s="44" t="e">
        <f>INDEX('Helper - Inputs'!$G$15:$G$66,MATCH(J665,'Helper - Inputs'!$D$15:$D$66,0),1)</f>
        <v>#N/A</v>
      </c>
      <c r="L665" s="44" t="e">
        <f t="shared" si="21"/>
        <v>#N/A</v>
      </c>
    </row>
    <row r="666" spans="1:12" x14ac:dyDescent="0.3">
      <c r="A666" s="2"/>
      <c r="B666" s="23"/>
      <c r="C666" s="8"/>
      <c r="D666" s="8"/>
      <c r="E666" s="2"/>
      <c r="F666" s="2"/>
      <c r="G666" s="8"/>
      <c r="I666" t="e">
        <f>INDEX('Helper - Drop-downs'!$C$12:$C$24,MATCH(C666,'Helper - Drop-downs'!$A$12:$A$24,0))</f>
        <v>#N/A</v>
      </c>
      <c r="J666" s="44" t="str">
        <f t="shared" si="20"/>
        <v xml:space="preserve"> - </v>
      </c>
      <c r="K666" s="44" t="e">
        <f>INDEX('Helper - Inputs'!$G$15:$G$66,MATCH(J666,'Helper - Inputs'!$D$15:$D$66,0),1)</f>
        <v>#N/A</v>
      </c>
      <c r="L666" s="44" t="e">
        <f t="shared" si="21"/>
        <v>#N/A</v>
      </c>
    </row>
    <row r="667" spans="1:12" x14ac:dyDescent="0.3">
      <c r="A667" s="2"/>
      <c r="B667" s="23"/>
      <c r="C667" s="8"/>
      <c r="D667" s="8"/>
      <c r="E667" s="2"/>
      <c r="F667" s="2"/>
      <c r="G667" s="8"/>
      <c r="I667" t="e">
        <f>INDEX('Helper - Drop-downs'!$C$12:$C$24,MATCH(C667,'Helper - Drop-downs'!$A$12:$A$24,0))</f>
        <v>#N/A</v>
      </c>
      <c r="J667" s="44" t="str">
        <f t="shared" si="20"/>
        <v xml:space="preserve"> - </v>
      </c>
      <c r="K667" s="44" t="e">
        <f>INDEX('Helper - Inputs'!$G$15:$G$66,MATCH(J667,'Helper - Inputs'!$D$15:$D$66,0),1)</f>
        <v>#N/A</v>
      </c>
      <c r="L667" s="44" t="e">
        <f t="shared" si="21"/>
        <v>#N/A</v>
      </c>
    </row>
    <row r="668" spans="1:12" x14ac:dyDescent="0.3">
      <c r="A668" s="2"/>
      <c r="B668" s="23"/>
      <c r="C668" s="8"/>
      <c r="D668" s="8"/>
      <c r="E668" s="2"/>
      <c r="F668" s="2"/>
      <c r="G668" s="8"/>
      <c r="I668" t="e">
        <f>INDEX('Helper - Drop-downs'!$C$12:$C$24,MATCH(C668,'Helper - Drop-downs'!$A$12:$A$24,0))</f>
        <v>#N/A</v>
      </c>
      <c r="J668" s="44" t="str">
        <f t="shared" si="20"/>
        <v xml:space="preserve"> - </v>
      </c>
      <c r="K668" s="44" t="e">
        <f>INDEX('Helper - Inputs'!$G$15:$G$66,MATCH(J668,'Helper - Inputs'!$D$15:$D$66,0),1)</f>
        <v>#N/A</v>
      </c>
      <c r="L668" s="44" t="e">
        <f t="shared" si="21"/>
        <v>#N/A</v>
      </c>
    </row>
    <row r="669" spans="1:12" x14ac:dyDescent="0.3">
      <c r="A669" s="2"/>
      <c r="B669" s="23"/>
      <c r="C669" s="8"/>
      <c r="D669" s="8"/>
      <c r="E669" s="2"/>
      <c r="F669" s="2"/>
      <c r="G669" s="8"/>
      <c r="I669" t="e">
        <f>INDEX('Helper - Drop-downs'!$C$12:$C$24,MATCH(C669,'Helper - Drop-downs'!$A$12:$A$24,0))</f>
        <v>#N/A</v>
      </c>
      <c r="J669" s="44" t="str">
        <f t="shared" si="20"/>
        <v xml:space="preserve"> - </v>
      </c>
      <c r="K669" s="44" t="e">
        <f>INDEX('Helper - Inputs'!$G$15:$G$66,MATCH(J669,'Helper - Inputs'!$D$15:$D$66,0),1)</f>
        <v>#N/A</v>
      </c>
      <c r="L669" s="44" t="e">
        <f t="shared" si="21"/>
        <v>#N/A</v>
      </c>
    </row>
    <row r="670" spans="1:12" x14ac:dyDescent="0.3">
      <c r="A670" s="2"/>
      <c r="B670" s="23"/>
      <c r="C670" s="8"/>
      <c r="D670" s="8"/>
      <c r="E670" s="2"/>
      <c r="F670" s="2"/>
      <c r="G670" s="8"/>
      <c r="I670" t="e">
        <f>INDEX('Helper - Drop-downs'!$C$12:$C$24,MATCH(C670,'Helper - Drop-downs'!$A$12:$A$24,0))</f>
        <v>#N/A</v>
      </c>
      <c r="J670" s="44" t="str">
        <f t="shared" si="20"/>
        <v xml:space="preserve"> - </v>
      </c>
      <c r="K670" s="44" t="e">
        <f>INDEX('Helper - Inputs'!$G$15:$G$66,MATCH(J670,'Helper - Inputs'!$D$15:$D$66,0),1)</f>
        <v>#N/A</v>
      </c>
      <c r="L670" s="44" t="e">
        <f t="shared" si="21"/>
        <v>#N/A</v>
      </c>
    </row>
    <row r="671" spans="1:12" x14ac:dyDescent="0.3">
      <c r="A671" s="2"/>
      <c r="B671" s="23"/>
      <c r="C671" s="8"/>
      <c r="D671" s="8"/>
      <c r="E671" s="2"/>
      <c r="F671" s="2"/>
      <c r="G671" s="8"/>
      <c r="I671" t="e">
        <f>INDEX('Helper - Drop-downs'!$C$12:$C$24,MATCH(C671,'Helper - Drop-downs'!$A$12:$A$24,0))</f>
        <v>#N/A</v>
      </c>
      <c r="J671" s="44" t="str">
        <f t="shared" si="20"/>
        <v xml:space="preserve"> - </v>
      </c>
      <c r="K671" s="44" t="e">
        <f>INDEX('Helper - Inputs'!$G$15:$G$66,MATCH(J671,'Helper - Inputs'!$D$15:$D$66,0),1)</f>
        <v>#N/A</v>
      </c>
      <c r="L671" s="44" t="e">
        <f t="shared" si="21"/>
        <v>#N/A</v>
      </c>
    </row>
    <row r="672" spans="1:12" x14ac:dyDescent="0.3">
      <c r="A672" s="2"/>
      <c r="B672" s="23"/>
      <c r="C672" s="8"/>
      <c r="D672" s="8"/>
      <c r="E672" s="2"/>
      <c r="F672" s="2"/>
      <c r="G672" s="8"/>
      <c r="I672" t="e">
        <f>INDEX('Helper - Drop-downs'!$C$12:$C$24,MATCH(C672,'Helper - Drop-downs'!$A$12:$A$24,0))</f>
        <v>#N/A</v>
      </c>
      <c r="J672" s="44" t="str">
        <f t="shared" si="20"/>
        <v xml:space="preserve"> - </v>
      </c>
      <c r="K672" s="44" t="e">
        <f>INDEX('Helper - Inputs'!$G$15:$G$66,MATCH(J672,'Helper - Inputs'!$D$15:$D$66,0),1)</f>
        <v>#N/A</v>
      </c>
      <c r="L672" s="44" t="e">
        <f t="shared" si="21"/>
        <v>#N/A</v>
      </c>
    </row>
    <row r="673" spans="1:12" x14ac:dyDescent="0.3">
      <c r="A673" s="2"/>
      <c r="B673" s="23"/>
      <c r="C673" s="8"/>
      <c r="D673" s="8"/>
      <c r="E673" s="2"/>
      <c r="F673" s="2"/>
      <c r="G673" s="8"/>
      <c r="I673" t="e">
        <f>INDEX('Helper - Drop-downs'!$C$12:$C$24,MATCH(C673,'Helper - Drop-downs'!$A$12:$A$24,0))</f>
        <v>#N/A</v>
      </c>
      <c r="J673" s="44" t="str">
        <f t="shared" si="20"/>
        <v xml:space="preserve"> - </v>
      </c>
      <c r="K673" s="44" t="e">
        <f>INDEX('Helper - Inputs'!$G$15:$G$66,MATCH(J673,'Helper - Inputs'!$D$15:$D$66,0),1)</f>
        <v>#N/A</v>
      </c>
      <c r="L673" s="44" t="e">
        <f t="shared" si="21"/>
        <v>#N/A</v>
      </c>
    </row>
    <row r="674" spans="1:12" x14ac:dyDescent="0.3">
      <c r="A674" s="2"/>
      <c r="B674" s="23"/>
      <c r="C674" s="8"/>
      <c r="D674" s="8"/>
      <c r="E674" s="2"/>
      <c r="F674" s="2"/>
      <c r="G674" s="8"/>
      <c r="I674" t="e">
        <f>INDEX('Helper - Drop-downs'!$C$12:$C$24,MATCH(C674,'Helper - Drop-downs'!$A$12:$A$24,0))</f>
        <v>#N/A</v>
      </c>
      <c r="J674" s="44" t="str">
        <f t="shared" si="20"/>
        <v xml:space="preserve"> - </v>
      </c>
      <c r="K674" s="44" t="e">
        <f>INDEX('Helper - Inputs'!$G$15:$G$66,MATCH(J674,'Helper - Inputs'!$D$15:$D$66,0),1)</f>
        <v>#N/A</v>
      </c>
      <c r="L674" s="44" t="e">
        <f t="shared" si="21"/>
        <v>#N/A</v>
      </c>
    </row>
    <row r="675" spans="1:12" x14ac:dyDescent="0.3">
      <c r="A675" s="2"/>
      <c r="B675" s="23"/>
      <c r="C675" s="8"/>
      <c r="D675" s="8"/>
      <c r="E675" s="2"/>
      <c r="F675" s="2"/>
      <c r="G675" s="8"/>
      <c r="I675" t="e">
        <f>INDEX('Helper - Drop-downs'!$C$12:$C$24,MATCH(C675,'Helper - Drop-downs'!$A$12:$A$24,0))</f>
        <v>#N/A</v>
      </c>
      <c r="J675" s="44" t="str">
        <f t="shared" si="20"/>
        <v xml:space="preserve"> - </v>
      </c>
      <c r="K675" s="44" t="e">
        <f>INDEX('Helper - Inputs'!$G$15:$G$66,MATCH(J675,'Helper - Inputs'!$D$15:$D$66,0),1)</f>
        <v>#N/A</v>
      </c>
      <c r="L675" s="44" t="e">
        <f t="shared" si="21"/>
        <v>#N/A</v>
      </c>
    </row>
    <row r="676" spans="1:12" x14ac:dyDescent="0.3">
      <c r="A676" s="2"/>
      <c r="B676" s="23"/>
      <c r="C676" s="8"/>
      <c r="D676" s="8"/>
      <c r="E676" s="2"/>
      <c r="F676" s="2"/>
      <c r="G676" s="8"/>
      <c r="I676" t="e">
        <f>INDEX('Helper - Drop-downs'!$C$12:$C$24,MATCH(C676,'Helper - Drop-downs'!$A$12:$A$24,0))</f>
        <v>#N/A</v>
      </c>
      <c r="J676" s="44" t="str">
        <f t="shared" si="20"/>
        <v xml:space="preserve"> - </v>
      </c>
      <c r="K676" s="44" t="e">
        <f>INDEX('Helper - Inputs'!$G$15:$G$66,MATCH(J676,'Helper - Inputs'!$D$15:$D$66,0),1)</f>
        <v>#N/A</v>
      </c>
      <c r="L676" s="44" t="e">
        <f t="shared" si="21"/>
        <v>#N/A</v>
      </c>
    </row>
    <row r="677" spans="1:12" x14ac:dyDescent="0.3">
      <c r="A677" s="2"/>
      <c r="B677" s="23"/>
      <c r="C677" s="8"/>
      <c r="D677" s="8"/>
      <c r="E677" s="2"/>
      <c r="F677" s="2"/>
      <c r="G677" s="8"/>
      <c r="I677" t="e">
        <f>INDEX('Helper - Drop-downs'!$C$12:$C$24,MATCH(C677,'Helper - Drop-downs'!$A$12:$A$24,0))</f>
        <v>#N/A</v>
      </c>
      <c r="J677" s="44" t="str">
        <f t="shared" si="20"/>
        <v xml:space="preserve"> - </v>
      </c>
      <c r="K677" s="44" t="e">
        <f>INDEX('Helper - Inputs'!$G$15:$G$66,MATCH(J677,'Helper - Inputs'!$D$15:$D$66,0),1)</f>
        <v>#N/A</v>
      </c>
      <c r="L677" s="44" t="e">
        <f t="shared" si="21"/>
        <v>#N/A</v>
      </c>
    </row>
    <row r="678" spans="1:12" x14ac:dyDescent="0.3">
      <c r="A678" s="2"/>
      <c r="B678" s="23"/>
      <c r="C678" s="8"/>
      <c r="D678" s="8"/>
      <c r="E678" s="2"/>
      <c r="F678" s="2"/>
      <c r="G678" s="8"/>
      <c r="I678" t="e">
        <f>INDEX('Helper - Drop-downs'!$C$12:$C$24,MATCH(C678,'Helper - Drop-downs'!$A$12:$A$24,0))</f>
        <v>#N/A</v>
      </c>
      <c r="J678" s="44" t="str">
        <f t="shared" si="20"/>
        <v xml:space="preserve"> - </v>
      </c>
      <c r="K678" s="44" t="e">
        <f>INDEX('Helper - Inputs'!$G$15:$G$66,MATCH(J678,'Helper - Inputs'!$D$15:$D$66,0),1)</f>
        <v>#N/A</v>
      </c>
      <c r="L678" s="44" t="e">
        <f t="shared" si="21"/>
        <v>#N/A</v>
      </c>
    </row>
    <row r="679" spans="1:12" x14ac:dyDescent="0.3">
      <c r="A679" s="2"/>
      <c r="B679" s="23"/>
      <c r="C679" s="8"/>
      <c r="D679" s="8"/>
      <c r="E679" s="2"/>
      <c r="F679" s="2"/>
      <c r="G679" s="8"/>
      <c r="I679" t="e">
        <f>INDEX('Helper - Drop-downs'!$C$12:$C$24,MATCH(C679,'Helper - Drop-downs'!$A$12:$A$24,0))</f>
        <v>#N/A</v>
      </c>
      <c r="J679" s="44" t="str">
        <f t="shared" si="20"/>
        <v xml:space="preserve"> - </v>
      </c>
      <c r="K679" s="44" t="e">
        <f>INDEX('Helper - Inputs'!$G$15:$G$66,MATCH(J679,'Helper - Inputs'!$D$15:$D$66,0),1)</f>
        <v>#N/A</v>
      </c>
      <c r="L679" s="44" t="e">
        <f t="shared" si="21"/>
        <v>#N/A</v>
      </c>
    </row>
    <row r="680" spans="1:12" x14ac:dyDescent="0.3">
      <c r="A680" s="2"/>
      <c r="B680" s="23"/>
      <c r="C680" s="8"/>
      <c r="D680" s="8"/>
      <c r="E680" s="2"/>
      <c r="F680" s="2"/>
      <c r="G680" s="8"/>
      <c r="I680" t="e">
        <f>INDEX('Helper - Drop-downs'!$C$12:$C$24,MATCH(C680,'Helper - Drop-downs'!$A$12:$A$24,0))</f>
        <v>#N/A</v>
      </c>
      <c r="J680" s="44" t="str">
        <f t="shared" si="20"/>
        <v xml:space="preserve"> - </v>
      </c>
      <c r="K680" s="44" t="e">
        <f>INDEX('Helper - Inputs'!$G$15:$G$66,MATCH(J680,'Helper - Inputs'!$D$15:$D$66,0),1)</f>
        <v>#N/A</v>
      </c>
      <c r="L680" s="44" t="e">
        <f t="shared" si="21"/>
        <v>#N/A</v>
      </c>
    </row>
    <row r="681" spans="1:12" x14ac:dyDescent="0.3">
      <c r="A681" s="2"/>
      <c r="B681" s="23"/>
      <c r="C681" s="8"/>
      <c r="D681" s="8"/>
      <c r="E681" s="2"/>
      <c r="F681" s="2"/>
      <c r="G681" s="8"/>
      <c r="I681" t="e">
        <f>INDEX('Helper - Drop-downs'!$C$12:$C$24,MATCH(C681,'Helper - Drop-downs'!$A$12:$A$24,0))</f>
        <v>#N/A</v>
      </c>
      <c r="J681" s="44" t="str">
        <f t="shared" si="20"/>
        <v xml:space="preserve"> - </v>
      </c>
      <c r="K681" s="44" t="e">
        <f>INDEX('Helper - Inputs'!$G$15:$G$66,MATCH(J681,'Helper - Inputs'!$D$15:$D$66,0),1)</f>
        <v>#N/A</v>
      </c>
      <c r="L681" s="44" t="e">
        <f t="shared" si="21"/>
        <v>#N/A</v>
      </c>
    </row>
    <row r="682" spans="1:12" x14ac:dyDescent="0.3">
      <c r="A682" s="2"/>
      <c r="B682" s="23"/>
      <c r="C682" s="8"/>
      <c r="D682" s="8"/>
      <c r="E682" s="2"/>
      <c r="F682" s="2"/>
      <c r="G682" s="8"/>
      <c r="I682" t="e">
        <f>INDEX('Helper - Drop-downs'!$C$12:$C$24,MATCH(C682,'Helper - Drop-downs'!$A$12:$A$24,0))</f>
        <v>#N/A</v>
      </c>
      <c r="J682" s="44" t="str">
        <f t="shared" si="20"/>
        <v xml:space="preserve"> - </v>
      </c>
      <c r="K682" s="44" t="e">
        <f>INDEX('Helper - Inputs'!$G$15:$G$66,MATCH(J682,'Helper - Inputs'!$D$15:$D$66,0),1)</f>
        <v>#N/A</v>
      </c>
      <c r="L682" s="44" t="e">
        <f t="shared" si="21"/>
        <v>#N/A</v>
      </c>
    </row>
    <row r="683" spans="1:12" x14ac:dyDescent="0.3">
      <c r="A683" s="2"/>
      <c r="B683" s="23"/>
      <c r="C683" s="8"/>
      <c r="D683" s="8"/>
      <c r="E683" s="2"/>
      <c r="F683" s="2"/>
      <c r="G683" s="8"/>
      <c r="I683" t="e">
        <f>INDEX('Helper - Drop-downs'!$C$12:$C$24,MATCH(C683,'Helper - Drop-downs'!$A$12:$A$24,0))</f>
        <v>#N/A</v>
      </c>
      <c r="J683" s="44" t="str">
        <f t="shared" si="20"/>
        <v xml:space="preserve"> - </v>
      </c>
      <c r="K683" s="44" t="e">
        <f>INDEX('Helper - Inputs'!$G$15:$G$66,MATCH(J683,'Helper - Inputs'!$D$15:$D$66,0),1)</f>
        <v>#N/A</v>
      </c>
      <c r="L683" s="44" t="e">
        <f t="shared" si="21"/>
        <v>#N/A</v>
      </c>
    </row>
    <row r="684" spans="1:12" x14ac:dyDescent="0.3">
      <c r="A684" s="2"/>
      <c r="B684" s="23"/>
      <c r="C684" s="8"/>
      <c r="D684" s="8"/>
      <c r="E684" s="2"/>
      <c r="F684" s="2"/>
      <c r="G684" s="8"/>
      <c r="I684" t="e">
        <f>INDEX('Helper - Drop-downs'!$C$12:$C$24,MATCH(C684,'Helper - Drop-downs'!$A$12:$A$24,0))</f>
        <v>#N/A</v>
      </c>
      <c r="J684" s="44" t="str">
        <f t="shared" si="20"/>
        <v xml:space="preserve"> - </v>
      </c>
      <c r="K684" s="44" t="e">
        <f>INDEX('Helper - Inputs'!$G$15:$G$66,MATCH(J684,'Helper - Inputs'!$D$15:$D$66,0),1)</f>
        <v>#N/A</v>
      </c>
      <c r="L684" s="44" t="e">
        <f t="shared" si="21"/>
        <v>#N/A</v>
      </c>
    </row>
    <row r="685" spans="1:12" x14ac:dyDescent="0.3">
      <c r="A685" s="2"/>
      <c r="B685" s="23"/>
      <c r="C685" s="8"/>
      <c r="D685" s="8"/>
      <c r="E685" s="2"/>
      <c r="F685" s="2"/>
      <c r="G685" s="8"/>
      <c r="I685" t="e">
        <f>INDEX('Helper - Drop-downs'!$C$12:$C$24,MATCH(C685,'Helper - Drop-downs'!$A$12:$A$24,0))</f>
        <v>#N/A</v>
      </c>
      <c r="J685" s="44" t="str">
        <f t="shared" si="20"/>
        <v xml:space="preserve"> - </v>
      </c>
      <c r="K685" s="44" t="e">
        <f>INDEX('Helper - Inputs'!$G$15:$G$66,MATCH(J685,'Helper - Inputs'!$D$15:$D$66,0),1)</f>
        <v>#N/A</v>
      </c>
      <c r="L685" s="44" t="e">
        <f t="shared" si="21"/>
        <v>#N/A</v>
      </c>
    </row>
    <row r="686" spans="1:12" x14ac:dyDescent="0.3">
      <c r="A686" s="2"/>
      <c r="B686" s="23"/>
      <c r="C686" s="8"/>
      <c r="D686" s="8"/>
      <c r="E686" s="2"/>
      <c r="F686" s="2"/>
      <c r="G686" s="8"/>
      <c r="I686" t="e">
        <f>INDEX('Helper - Drop-downs'!$C$12:$C$24,MATCH(C686,'Helper - Drop-downs'!$A$12:$A$24,0))</f>
        <v>#N/A</v>
      </c>
      <c r="J686" s="44" t="str">
        <f t="shared" si="20"/>
        <v xml:space="preserve"> - </v>
      </c>
      <c r="K686" s="44" t="e">
        <f>INDEX('Helper - Inputs'!$G$15:$G$66,MATCH(J686,'Helper - Inputs'!$D$15:$D$66,0),1)</f>
        <v>#N/A</v>
      </c>
      <c r="L686" s="44" t="e">
        <f t="shared" si="21"/>
        <v>#N/A</v>
      </c>
    </row>
    <row r="687" spans="1:12" x14ac:dyDescent="0.3">
      <c r="A687" s="2"/>
      <c r="B687" s="23"/>
      <c r="C687" s="8"/>
      <c r="D687" s="8"/>
      <c r="E687" s="2"/>
      <c r="F687" s="2"/>
      <c r="G687" s="8"/>
      <c r="I687" t="e">
        <f>INDEX('Helper - Drop-downs'!$C$12:$C$24,MATCH(C687,'Helper - Drop-downs'!$A$12:$A$24,0))</f>
        <v>#N/A</v>
      </c>
      <c r="J687" s="44" t="str">
        <f t="shared" si="20"/>
        <v xml:space="preserve"> - </v>
      </c>
      <c r="K687" s="44" t="e">
        <f>INDEX('Helper - Inputs'!$G$15:$G$66,MATCH(J687,'Helper - Inputs'!$D$15:$D$66,0),1)</f>
        <v>#N/A</v>
      </c>
      <c r="L687" s="44" t="e">
        <f t="shared" si="21"/>
        <v>#N/A</v>
      </c>
    </row>
    <row r="688" spans="1:12" x14ac:dyDescent="0.3">
      <c r="A688" s="2"/>
      <c r="B688" s="23"/>
      <c r="C688" s="8"/>
      <c r="D688" s="8"/>
      <c r="E688" s="2"/>
      <c r="F688" s="2"/>
      <c r="G688" s="8"/>
      <c r="I688" t="e">
        <f>INDEX('Helper - Drop-downs'!$C$12:$C$24,MATCH(C688,'Helper - Drop-downs'!$A$12:$A$24,0))</f>
        <v>#N/A</v>
      </c>
      <c r="J688" s="44" t="str">
        <f t="shared" si="20"/>
        <v xml:space="preserve"> - </v>
      </c>
      <c r="K688" s="44" t="e">
        <f>INDEX('Helper - Inputs'!$G$15:$G$66,MATCH(J688,'Helper - Inputs'!$D$15:$D$66,0),1)</f>
        <v>#N/A</v>
      </c>
      <c r="L688" s="44" t="e">
        <f t="shared" si="21"/>
        <v>#N/A</v>
      </c>
    </row>
    <row r="689" spans="1:12" x14ac:dyDescent="0.3">
      <c r="A689" s="2"/>
      <c r="B689" s="23"/>
      <c r="C689" s="8"/>
      <c r="D689" s="8"/>
      <c r="E689" s="2"/>
      <c r="F689" s="2"/>
      <c r="G689" s="8"/>
      <c r="I689" t="e">
        <f>INDEX('Helper - Drop-downs'!$C$12:$C$24,MATCH(C689,'Helper - Drop-downs'!$A$12:$A$24,0))</f>
        <v>#N/A</v>
      </c>
      <c r="J689" s="44" t="str">
        <f t="shared" si="20"/>
        <v xml:space="preserve"> - </v>
      </c>
      <c r="K689" s="44" t="e">
        <f>INDEX('Helper - Inputs'!$G$15:$G$66,MATCH(J689,'Helper - Inputs'!$D$15:$D$66,0),1)</f>
        <v>#N/A</v>
      </c>
      <c r="L689" s="44" t="e">
        <f t="shared" si="21"/>
        <v>#N/A</v>
      </c>
    </row>
    <row r="690" spans="1:12" x14ac:dyDescent="0.3">
      <c r="A690" s="2"/>
      <c r="B690" s="23"/>
      <c r="C690" s="8"/>
      <c r="D690" s="8"/>
      <c r="E690" s="2"/>
      <c r="F690" s="2"/>
      <c r="G690" s="8"/>
      <c r="I690" t="e">
        <f>INDEX('Helper - Drop-downs'!$C$12:$C$24,MATCH(C690,'Helper - Drop-downs'!$A$12:$A$24,0))</f>
        <v>#N/A</v>
      </c>
      <c r="J690" s="44" t="str">
        <f t="shared" si="20"/>
        <v xml:space="preserve"> - </v>
      </c>
      <c r="K690" s="44" t="e">
        <f>INDEX('Helper - Inputs'!$G$15:$G$66,MATCH(J690,'Helper - Inputs'!$D$15:$D$66,0),1)</f>
        <v>#N/A</v>
      </c>
      <c r="L690" s="44" t="e">
        <f t="shared" si="21"/>
        <v>#N/A</v>
      </c>
    </row>
    <row r="691" spans="1:12" x14ac:dyDescent="0.3">
      <c r="A691" s="2"/>
      <c r="B691" s="23"/>
      <c r="C691" s="8"/>
      <c r="D691" s="8"/>
      <c r="E691" s="2"/>
      <c r="F691" s="2"/>
      <c r="G691" s="8"/>
      <c r="I691" t="e">
        <f>INDEX('Helper - Drop-downs'!$C$12:$C$24,MATCH(C691,'Helper - Drop-downs'!$A$12:$A$24,0))</f>
        <v>#N/A</v>
      </c>
      <c r="J691" s="44" t="str">
        <f t="shared" si="20"/>
        <v xml:space="preserve"> - </v>
      </c>
      <c r="K691" s="44" t="e">
        <f>INDEX('Helper - Inputs'!$G$15:$G$66,MATCH(J691,'Helper - Inputs'!$D$15:$D$66,0),1)</f>
        <v>#N/A</v>
      </c>
      <c r="L691" s="44" t="e">
        <f t="shared" si="21"/>
        <v>#N/A</v>
      </c>
    </row>
    <row r="692" spans="1:12" x14ac:dyDescent="0.3">
      <c r="A692" s="2"/>
      <c r="B692" s="23"/>
      <c r="C692" s="8"/>
      <c r="D692" s="8"/>
      <c r="E692" s="2"/>
      <c r="F692" s="2"/>
      <c r="G692" s="8"/>
      <c r="I692" t="e">
        <f>INDEX('Helper - Drop-downs'!$C$12:$C$24,MATCH(C692,'Helper - Drop-downs'!$A$12:$A$24,0))</f>
        <v>#N/A</v>
      </c>
      <c r="J692" s="44" t="str">
        <f t="shared" si="20"/>
        <v xml:space="preserve"> - </v>
      </c>
      <c r="K692" s="44" t="e">
        <f>INDEX('Helper - Inputs'!$G$15:$G$66,MATCH(J692,'Helper - Inputs'!$D$15:$D$66,0),1)</f>
        <v>#N/A</v>
      </c>
      <c r="L692" s="44" t="e">
        <f t="shared" si="21"/>
        <v>#N/A</v>
      </c>
    </row>
    <row r="693" spans="1:12" x14ac:dyDescent="0.3">
      <c r="A693" s="2"/>
      <c r="B693" s="23"/>
      <c r="C693" s="8"/>
      <c r="D693" s="8"/>
      <c r="E693" s="2"/>
      <c r="F693" s="2"/>
      <c r="G693" s="8"/>
      <c r="I693" t="e">
        <f>INDEX('Helper - Drop-downs'!$C$12:$C$24,MATCH(C693,'Helper - Drop-downs'!$A$12:$A$24,0))</f>
        <v>#N/A</v>
      </c>
      <c r="J693" s="44" t="str">
        <f t="shared" si="20"/>
        <v xml:space="preserve"> - </v>
      </c>
      <c r="K693" s="44" t="e">
        <f>INDEX('Helper - Inputs'!$G$15:$G$66,MATCH(J693,'Helper - Inputs'!$D$15:$D$66,0),1)</f>
        <v>#N/A</v>
      </c>
      <c r="L693" s="44" t="e">
        <f t="shared" si="21"/>
        <v>#N/A</v>
      </c>
    </row>
    <row r="694" spans="1:12" x14ac:dyDescent="0.3">
      <c r="A694" s="2"/>
      <c r="B694" s="23"/>
      <c r="C694" s="8"/>
      <c r="D694" s="8"/>
      <c r="E694" s="2"/>
      <c r="F694" s="2"/>
      <c r="G694" s="8"/>
      <c r="I694" t="e">
        <f>INDEX('Helper - Drop-downs'!$C$12:$C$24,MATCH(C694,'Helper - Drop-downs'!$A$12:$A$24,0))</f>
        <v>#N/A</v>
      </c>
      <c r="J694" s="44" t="str">
        <f t="shared" si="20"/>
        <v xml:space="preserve"> - </v>
      </c>
      <c r="K694" s="44" t="e">
        <f>INDEX('Helper - Inputs'!$G$15:$G$66,MATCH(J694,'Helper - Inputs'!$D$15:$D$66,0),1)</f>
        <v>#N/A</v>
      </c>
      <c r="L694" s="44" t="e">
        <f t="shared" si="21"/>
        <v>#N/A</v>
      </c>
    </row>
    <row r="695" spans="1:12" x14ac:dyDescent="0.3">
      <c r="A695" s="2"/>
      <c r="B695" s="23"/>
      <c r="C695" s="8"/>
      <c r="D695" s="8"/>
      <c r="E695" s="2"/>
      <c r="F695" s="2"/>
      <c r="G695" s="8"/>
      <c r="I695" t="e">
        <f>INDEX('Helper - Drop-downs'!$C$12:$C$24,MATCH(C695,'Helper - Drop-downs'!$A$12:$A$24,0))</f>
        <v>#N/A</v>
      </c>
      <c r="J695" s="44" t="str">
        <f t="shared" si="20"/>
        <v xml:space="preserve"> - </v>
      </c>
      <c r="K695" s="44" t="e">
        <f>INDEX('Helper - Inputs'!$G$15:$G$66,MATCH(J695,'Helper - Inputs'!$D$15:$D$66,0),1)</f>
        <v>#N/A</v>
      </c>
      <c r="L695" s="44" t="e">
        <f t="shared" si="21"/>
        <v>#N/A</v>
      </c>
    </row>
    <row r="696" spans="1:12" x14ac:dyDescent="0.3">
      <c r="A696" s="2"/>
      <c r="B696" s="23"/>
      <c r="C696" s="8"/>
      <c r="D696" s="8"/>
      <c r="E696" s="2"/>
      <c r="F696" s="2"/>
      <c r="G696" s="8"/>
      <c r="I696" t="e">
        <f>INDEX('Helper - Drop-downs'!$C$12:$C$24,MATCH(C696,'Helper - Drop-downs'!$A$12:$A$24,0))</f>
        <v>#N/A</v>
      </c>
      <c r="J696" s="44" t="str">
        <f t="shared" si="20"/>
        <v xml:space="preserve"> - </v>
      </c>
      <c r="K696" s="44" t="e">
        <f>INDEX('Helper - Inputs'!$G$15:$G$66,MATCH(J696,'Helper - Inputs'!$D$15:$D$66,0),1)</f>
        <v>#N/A</v>
      </c>
      <c r="L696" s="44" t="e">
        <f t="shared" si="21"/>
        <v>#N/A</v>
      </c>
    </row>
    <row r="697" spans="1:12" x14ac:dyDescent="0.3">
      <c r="A697" s="2"/>
      <c r="B697" s="23"/>
      <c r="C697" s="8"/>
      <c r="D697" s="8"/>
      <c r="E697" s="2"/>
      <c r="F697" s="2"/>
      <c r="G697" s="8"/>
      <c r="I697" t="e">
        <f>INDEX('Helper - Drop-downs'!$C$12:$C$24,MATCH(C697,'Helper - Drop-downs'!$A$12:$A$24,0))</f>
        <v>#N/A</v>
      </c>
      <c r="J697" s="44" t="str">
        <f t="shared" si="20"/>
        <v xml:space="preserve"> - </v>
      </c>
      <c r="K697" s="44" t="e">
        <f>INDEX('Helper - Inputs'!$G$15:$G$66,MATCH(J697,'Helper - Inputs'!$D$15:$D$66,0),1)</f>
        <v>#N/A</v>
      </c>
      <c r="L697" s="44" t="e">
        <f t="shared" si="21"/>
        <v>#N/A</v>
      </c>
    </row>
    <row r="698" spans="1:12" x14ac:dyDescent="0.3">
      <c r="A698" s="2"/>
      <c r="B698" s="23"/>
      <c r="C698" s="8"/>
      <c r="D698" s="8"/>
      <c r="E698" s="2"/>
      <c r="F698" s="2"/>
      <c r="G698" s="8"/>
      <c r="I698" t="e">
        <f>INDEX('Helper - Drop-downs'!$C$12:$C$24,MATCH(C698,'Helper - Drop-downs'!$A$12:$A$24,0))</f>
        <v>#N/A</v>
      </c>
      <c r="J698" s="44" t="str">
        <f t="shared" si="20"/>
        <v xml:space="preserve"> - </v>
      </c>
      <c r="K698" s="44" t="e">
        <f>INDEX('Helper - Inputs'!$G$15:$G$66,MATCH(J698,'Helper - Inputs'!$D$15:$D$66,0),1)</f>
        <v>#N/A</v>
      </c>
      <c r="L698" s="44" t="e">
        <f t="shared" si="21"/>
        <v>#N/A</v>
      </c>
    </row>
    <row r="699" spans="1:12" x14ac:dyDescent="0.3">
      <c r="A699" s="2"/>
      <c r="B699" s="23"/>
      <c r="C699" s="8"/>
      <c r="D699" s="8"/>
      <c r="E699" s="2"/>
      <c r="F699" s="2"/>
      <c r="G699" s="8"/>
      <c r="I699" t="e">
        <f>INDEX('Helper - Drop-downs'!$C$12:$C$24,MATCH(C699,'Helper - Drop-downs'!$A$12:$A$24,0))</f>
        <v>#N/A</v>
      </c>
      <c r="J699" s="44" t="str">
        <f t="shared" si="20"/>
        <v xml:space="preserve"> - </v>
      </c>
      <c r="K699" s="44" t="e">
        <f>INDEX('Helper - Inputs'!$G$15:$G$66,MATCH(J699,'Helper - Inputs'!$D$15:$D$66,0),1)</f>
        <v>#N/A</v>
      </c>
      <c r="L699" s="44" t="e">
        <f t="shared" si="21"/>
        <v>#N/A</v>
      </c>
    </row>
    <row r="700" spans="1:12" x14ac:dyDescent="0.3">
      <c r="A700" s="2"/>
      <c r="B700" s="23"/>
      <c r="C700" s="8"/>
      <c r="D700" s="8"/>
      <c r="E700" s="2"/>
      <c r="F700" s="2"/>
      <c r="G700" s="8"/>
      <c r="I700" t="e">
        <f>INDEX('Helper - Drop-downs'!$C$12:$C$24,MATCH(C700,'Helper - Drop-downs'!$A$12:$A$24,0))</f>
        <v>#N/A</v>
      </c>
      <c r="J700" s="44" t="str">
        <f t="shared" si="20"/>
        <v xml:space="preserve"> - </v>
      </c>
      <c r="K700" s="44" t="e">
        <f>INDEX('Helper - Inputs'!$G$15:$G$66,MATCH(J700,'Helper - Inputs'!$D$15:$D$66,0),1)</f>
        <v>#N/A</v>
      </c>
      <c r="L700" s="44" t="e">
        <f t="shared" si="21"/>
        <v>#N/A</v>
      </c>
    </row>
    <row r="701" spans="1:12" x14ac:dyDescent="0.3">
      <c r="A701" s="2"/>
      <c r="B701" s="23"/>
      <c r="C701" s="8"/>
      <c r="D701" s="8"/>
      <c r="E701" s="2"/>
      <c r="F701" s="2"/>
      <c r="G701" s="8"/>
      <c r="I701" t="e">
        <f>INDEX('Helper - Drop-downs'!$C$12:$C$24,MATCH(C701,'Helper - Drop-downs'!$A$12:$A$24,0))</f>
        <v>#N/A</v>
      </c>
      <c r="J701" s="44" t="str">
        <f t="shared" si="20"/>
        <v xml:space="preserve"> - </v>
      </c>
      <c r="K701" s="44" t="e">
        <f>INDEX('Helper - Inputs'!$G$15:$G$66,MATCH(J701,'Helper - Inputs'!$D$15:$D$66,0),1)</f>
        <v>#N/A</v>
      </c>
      <c r="L701" s="44" t="e">
        <f t="shared" si="21"/>
        <v>#N/A</v>
      </c>
    </row>
    <row r="702" spans="1:12" x14ac:dyDescent="0.3">
      <c r="A702" s="2"/>
      <c r="B702" s="23"/>
      <c r="C702" s="8"/>
      <c r="D702" s="8"/>
      <c r="E702" s="2"/>
      <c r="F702" s="2"/>
      <c r="G702" s="8"/>
      <c r="I702" t="e">
        <f>INDEX('Helper - Drop-downs'!$C$12:$C$24,MATCH(C702,'Helper - Drop-downs'!$A$12:$A$24,0))</f>
        <v>#N/A</v>
      </c>
      <c r="J702" s="44" t="str">
        <f t="shared" si="20"/>
        <v xml:space="preserve"> - </v>
      </c>
      <c r="K702" s="44" t="e">
        <f>INDEX('Helper - Inputs'!$G$15:$G$66,MATCH(J702,'Helper - Inputs'!$D$15:$D$66,0),1)</f>
        <v>#N/A</v>
      </c>
      <c r="L702" s="44" t="e">
        <f t="shared" si="21"/>
        <v>#N/A</v>
      </c>
    </row>
    <row r="703" spans="1:12" x14ac:dyDescent="0.3">
      <c r="A703" s="2"/>
      <c r="B703" s="23"/>
      <c r="C703" s="8"/>
      <c r="D703" s="8"/>
      <c r="E703" s="2"/>
      <c r="F703" s="2"/>
      <c r="G703" s="8"/>
      <c r="I703" t="e">
        <f>INDEX('Helper - Drop-downs'!$C$12:$C$24,MATCH(C703,'Helper - Drop-downs'!$A$12:$A$24,0))</f>
        <v>#N/A</v>
      </c>
      <c r="J703" s="44" t="str">
        <f t="shared" si="20"/>
        <v xml:space="preserve"> - </v>
      </c>
      <c r="K703" s="44" t="e">
        <f>INDEX('Helper - Inputs'!$G$15:$G$66,MATCH(J703,'Helper - Inputs'!$D$15:$D$66,0),1)</f>
        <v>#N/A</v>
      </c>
      <c r="L703" s="44" t="e">
        <f t="shared" si="21"/>
        <v>#N/A</v>
      </c>
    </row>
    <row r="704" spans="1:12" x14ac:dyDescent="0.3">
      <c r="A704" s="2"/>
      <c r="B704" s="23"/>
      <c r="C704" s="8"/>
      <c r="D704" s="8"/>
      <c r="E704" s="2"/>
      <c r="F704" s="2"/>
      <c r="G704" s="8"/>
      <c r="I704" t="e">
        <f>INDEX('Helper - Drop-downs'!$C$12:$C$24,MATCH(C704,'Helper - Drop-downs'!$A$12:$A$24,0))</f>
        <v>#N/A</v>
      </c>
      <c r="J704" s="44" t="str">
        <f t="shared" si="20"/>
        <v xml:space="preserve"> - </v>
      </c>
      <c r="K704" s="44" t="e">
        <f>INDEX('Helper - Inputs'!$G$15:$G$66,MATCH(J704,'Helper - Inputs'!$D$15:$D$66,0),1)</f>
        <v>#N/A</v>
      </c>
      <c r="L704" s="44" t="e">
        <f t="shared" si="21"/>
        <v>#N/A</v>
      </c>
    </row>
    <row r="705" spans="1:12" x14ac:dyDescent="0.3">
      <c r="A705" s="2"/>
      <c r="B705" s="23"/>
      <c r="C705" s="8"/>
      <c r="D705" s="8"/>
      <c r="E705" s="2"/>
      <c r="F705" s="2"/>
      <c r="G705" s="8"/>
      <c r="I705" t="e">
        <f>INDEX('Helper - Drop-downs'!$C$12:$C$24,MATCH(C705,'Helper - Drop-downs'!$A$12:$A$24,0))</f>
        <v>#N/A</v>
      </c>
      <c r="J705" s="44" t="str">
        <f t="shared" si="20"/>
        <v xml:space="preserve"> - </v>
      </c>
      <c r="K705" s="44" t="e">
        <f>INDEX('Helper - Inputs'!$G$15:$G$66,MATCH(J705,'Helper - Inputs'!$D$15:$D$66,0),1)</f>
        <v>#N/A</v>
      </c>
      <c r="L705" s="44" t="e">
        <f t="shared" si="21"/>
        <v>#N/A</v>
      </c>
    </row>
    <row r="706" spans="1:12" x14ac:dyDescent="0.3">
      <c r="A706" s="2"/>
      <c r="B706" s="23"/>
      <c r="C706" s="8"/>
      <c r="D706" s="8"/>
      <c r="E706" s="2"/>
      <c r="F706" s="2"/>
      <c r="G706" s="8"/>
      <c r="I706" t="e">
        <f>INDEX('Helper - Drop-downs'!$C$12:$C$24,MATCH(C706,'Helper - Drop-downs'!$A$12:$A$24,0))</f>
        <v>#N/A</v>
      </c>
      <c r="J706" s="44" t="str">
        <f t="shared" si="20"/>
        <v xml:space="preserve"> - </v>
      </c>
      <c r="K706" s="44" t="e">
        <f>INDEX('Helper - Inputs'!$G$15:$G$66,MATCH(J706,'Helper - Inputs'!$D$15:$D$66,0),1)</f>
        <v>#N/A</v>
      </c>
      <c r="L706" s="44" t="e">
        <f t="shared" si="21"/>
        <v>#N/A</v>
      </c>
    </row>
    <row r="707" spans="1:12" x14ac:dyDescent="0.3">
      <c r="A707" s="2"/>
      <c r="B707" s="23"/>
      <c r="C707" s="8"/>
      <c r="D707" s="8"/>
      <c r="E707" s="2"/>
      <c r="F707" s="2"/>
      <c r="G707" s="8"/>
      <c r="I707" t="e">
        <f>INDEX('Helper - Drop-downs'!$C$12:$C$24,MATCH(C707,'Helper - Drop-downs'!$A$12:$A$24,0))</f>
        <v>#N/A</v>
      </c>
      <c r="J707" s="44" t="str">
        <f t="shared" si="20"/>
        <v xml:space="preserve"> - </v>
      </c>
      <c r="K707" s="44" t="e">
        <f>INDEX('Helper - Inputs'!$G$15:$G$66,MATCH(J707,'Helper - Inputs'!$D$15:$D$66,0),1)</f>
        <v>#N/A</v>
      </c>
      <c r="L707" s="44" t="e">
        <f t="shared" si="21"/>
        <v>#N/A</v>
      </c>
    </row>
    <row r="708" spans="1:12" x14ac:dyDescent="0.3">
      <c r="A708" s="2"/>
      <c r="B708" s="23"/>
      <c r="C708" s="8"/>
      <c r="D708" s="8"/>
      <c r="E708" s="2"/>
      <c r="F708" s="2"/>
      <c r="G708" s="8"/>
      <c r="I708" t="e">
        <f>INDEX('Helper - Drop-downs'!$C$12:$C$24,MATCH(C708,'Helper - Drop-downs'!$A$12:$A$24,0))</f>
        <v>#N/A</v>
      </c>
      <c r="J708" s="44" t="str">
        <f t="shared" si="20"/>
        <v xml:space="preserve"> - </v>
      </c>
      <c r="K708" s="44" t="e">
        <f>INDEX('Helper - Inputs'!$G$15:$G$66,MATCH(J708,'Helper - Inputs'!$D$15:$D$66,0),1)</f>
        <v>#N/A</v>
      </c>
      <c r="L708" s="44" t="e">
        <f t="shared" si="21"/>
        <v>#N/A</v>
      </c>
    </row>
    <row r="709" spans="1:12" x14ac:dyDescent="0.3">
      <c r="A709" s="2"/>
      <c r="B709" s="23"/>
      <c r="C709" s="8"/>
      <c r="D709" s="8"/>
      <c r="E709" s="2"/>
      <c r="F709" s="2"/>
      <c r="G709" s="8"/>
      <c r="I709" t="e">
        <f>INDEX('Helper - Drop-downs'!$C$12:$C$24,MATCH(C709,'Helper - Drop-downs'!$A$12:$A$24,0))</f>
        <v>#N/A</v>
      </c>
      <c r="J709" s="44" t="str">
        <f t="shared" si="20"/>
        <v xml:space="preserve"> - </v>
      </c>
      <c r="K709" s="44" t="e">
        <f>INDEX('Helper - Inputs'!$G$15:$G$66,MATCH(J709,'Helper - Inputs'!$D$15:$D$66,0),1)</f>
        <v>#N/A</v>
      </c>
      <c r="L709" s="44" t="e">
        <f t="shared" si="21"/>
        <v>#N/A</v>
      </c>
    </row>
    <row r="710" spans="1:12" x14ac:dyDescent="0.3">
      <c r="A710" s="2"/>
      <c r="B710" s="23"/>
      <c r="C710" s="8"/>
      <c r="D710" s="8"/>
      <c r="E710" s="2"/>
      <c r="F710" s="2"/>
      <c r="G710" s="8"/>
      <c r="I710" t="e">
        <f>INDEX('Helper - Drop-downs'!$C$12:$C$24,MATCH(C710,'Helper - Drop-downs'!$A$12:$A$24,0))</f>
        <v>#N/A</v>
      </c>
      <c r="J710" s="44" t="str">
        <f t="shared" ref="J710:J773" si="22">E710&amp;" - "&amp;F710</f>
        <v xml:space="preserve"> - </v>
      </c>
      <c r="K710" s="44" t="e">
        <f>INDEX('Helper - Inputs'!$G$15:$G$66,MATCH(J710,'Helper - Inputs'!$D$15:$D$66,0),1)</f>
        <v>#N/A</v>
      </c>
      <c r="L710" s="44" t="e">
        <f t="shared" ref="L710:L773" si="23">E710&amp;" - "&amp;K710</f>
        <v>#N/A</v>
      </c>
    </row>
    <row r="711" spans="1:12" x14ac:dyDescent="0.3">
      <c r="A711" s="2"/>
      <c r="B711" s="23"/>
      <c r="C711" s="8"/>
      <c r="D711" s="8"/>
      <c r="E711" s="2"/>
      <c r="F711" s="2"/>
      <c r="G711" s="8"/>
      <c r="I711" t="e">
        <f>INDEX('Helper - Drop-downs'!$C$12:$C$24,MATCH(C711,'Helper - Drop-downs'!$A$12:$A$24,0))</f>
        <v>#N/A</v>
      </c>
      <c r="J711" s="44" t="str">
        <f t="shared" si="22"/>
        <v xml:space="preserve"> - </v>
      </c>
      <c r="K711" s="44" t="e">
        <f>INDEX('Helper - Inputs'!$G$15:$G$66,MATCH(J711,'Helper - Inputs'!$D$15:$D$66,0),1)</f>
        <v>#N/A</v>
      </c>
      <c r="L711" s="44" t="e">
        <f t="shared" si="23"/>
        <v>#N/A</v>
      </c>
    </row>
    <row r="712" spans="1:12" x14ac:dyDescent="0.3">
      <c r="A712" s="2"/>
      <c r="B712" s="23"/>
      <c r="C712" s="8"/>
      <c r="D712" s="8"/>
      <c r="E712" s="2"/>
      <c r="F712" s="2"/>
      <c r="G712" s="8"/>
      <c r="I712" t="e">
        <f>INDEX('Helper - Drop-downs'!$C$12:$C$24,MATCH(C712,'Helper - Drop-downs'!$A$12:$A$24,0))</f>
        <v>#N/A</v>
      </c>
      <c r="J712" s="44" t="str">
        <f t="shared" si="22"/>
        <v xml:space="preserve"> - </v>
      </c>
      <c r="K712" s="44" t="e">
        <f>INDEX('Helper - Inputs'!$G$15:$G$66,MATCH(J712,'Helper - Inputs'!$D$15:$D$66,0),1)</f>
        <v>#N/A</v>
      </c>
      <c r="L712" s="44" t="e">
        <f t="shared" si="23"/>
        <v>#N/A</v>
      </c>
    </row>
    <row r="713" spans="1:12" x14ac:dyDescent="0.3">
      <c r="A713" s="2"/>
      <c r="B713" s="23"/>
      <c r="C713" s="8"/>
      <c r="D713" s="8"/>
      <c r="E713" s="2"/>
      <c r="F713" s="2"/>
      <c r="G713" s="8"/>
      <c r="I713" t="e">
        <f>INDEX('Helper - Drop-downs'!$C$12:$C$24,MATCH(C713,'Helper - Drop-downs'!$A$12:$A$24,0))</f>
        <v>#N/A</v>
      </c>
      <c r="J713" s="44" t="str">
        <f t="shared" si="22"/>
        <v xml:space="preserve"> - </v>
      </c>
      <c r="K713" s="44" t="e">
        <f>INDEX('Helper - Inputs'!$G$15:$G$66,MATCH(J713,'Helper - Inputs'!$D$15:$D$66,0),1)</f>
        <v>#N/A</v>
      </c>
      <c r="L713" s="44" t="e">
        <f t="shared" si="23"/>
        <v>#N/A</v>
      </c>
    </row>
    <row r="714" spans="1:12" x14ac:dyDescent="0.3">
      <c r="A714" s="2"/>
      <c r="B714" s="23"/>
      <c r="C714" s="8"/>
      <c r="D714" s="8"/>
      <c r="E714" s="2"/>
      <c r="F714" s="2"/>
      <c r="G714" s="8"/>
      <c r="I714" t="e">
        <f>INDEX('Helper - Drop-downs'!$C$12:$C$24,MATCH(C714,'Helper - Drop-downs'!$A$12:$A$24,0))</f>
        <v>#N/A</v>
      </c>
      <c r="J714" s="44" t="str">
        <f t="shared" si="22"/>
        <v xml:space="preserve"> - </v>
      </c>
      <c r="K714" s="44" t="e">
        <f>INDEX('Helper - Inputs'!$G$15:$G$66,MATCH(J714,'Helper - Inputs'!$D$15:$D$66,0),1)</f>
        <v>#N/A</v>
      </c>
      <c r="L714" s="44" t="e">
        <f t="shared" si="23"/>
        <v>#N/A</v>
      </c>
    </row>
    <row r="715" spans="1:12" x14ac:dyDescent="0.3">
      <c r="A715" s="2"/>
      <c r="B715" s="23"/>
      <c r="C715" s="8"/>
      <c r="D715" s="8"/>
      <c r="E715" s="2"/>
      <c r="F715" s="2"/>
      <c r="G715" s="8"/>
      <c r="I715" t="e">
        <f>INDEX('Helper - Drop-downs'!$C$12:$C$24,MATCH(C715,'Helper - Drop-downs'!$A$12:$A$24,0))</f>
        <v>#N/A</v>
      </c>
      <c r="J715" s="44" t="str">
        <f t="shared" si="22"/>
        <v xml:space="preserve"> - </v>
      </c>
      <c r="K715" s="44" t="e">
        <f>INDEX('Helper - Inputs'!$G$15:$G$66,MATCH(J715,'Helper - Inputs'!$D$15:$D$66,0),1)</f>
        <v>#N/A</v>
      </c>
      <c r="L715" s="44" t="e">
        <f t="shared" si="23"/>
        <v>#N/A</v>
      </c>
    </row>
    <row r="716" spans="1:12" x14ac:dyDescent="0.3">
      <c r="A716" s="2"/>
      <c r="B716" s="23"/>
      <c r="C716" s="8"/>
      <c r="D716" s="8"/>
      <c r="E716" s="2"/>
      <c r="F716" s="2"/>
      <c r="G716" s="8"/>
      <c r="I716" t="e">
        <f>INDEX('Helper - Drop-downs'!$C$12:$C$24,MATCH(C716,'Helper - Drop-downs'!$A$12:$A$24,0))</f>
        <v>#N/A</v>
      </c>
      <c r="J716" s="44" t="str">
        <f t="shared" si="22"/>
        <v xml:space="preserve"> - </v>
      </c>
      <c r="K716" s="44" t="e">
        <f>INDEX('Helper - Inputs'!$G$15:$G$66,MATCH(J716,'Helper - Inputs'!$D$15:$D$66,0),1)</f>
        <v>#N/A</v>
      </c>
      <c r="L716" s="44" t="e">
        <f t="shared" si="23"/>
        <v>#N/A</v>
      </c>
    </row>
    <row r="717" spans="1:12" x14ac:dyDescent="0.3">
      <c r="A717" s="2"/>
      <c r="B717" s="23"/>
      <c r="C717" s="8"/>
      <c r="D717" s="8"/>
      <c r="E717" s="2"/>
      <c r="F717" s="2"/>
      <c r="G717" s="8"/>
      <c r="I717" t="e">
        <f>INDEX('Helper - Drop-downs'!$C$12:$C$24,MATCH(C717,'Helper - Drop-downs'!$A$12:$A$24,0))</f>
        <v>#N/A</v>
      </c>
      <c r="J717" s="44" t="str">
        <f t="shared" si="22"/>
        <v xml:space="preserve"> - </v>
      </c>
      <c r="K717" s="44" t="e">
        <f>INDEX('Helper - Inputs'!$G$15:$G$66,MATCH(J717,'Helper - Inputs'!$D$15:$D$66,0),1)</f>
        <v>#N/A</v>
      </c>
      <c r="L717" s="44" t="e">
        <f t="shared" si="23"/>
        <v>#N/A</v>
      </c>
    </row>
    <row r="718" spans="1:12" x14ac:dyDescent="0.3">
      <c r="A718" s="2"/>
      <c r="B718" s="23"/>
      <c r="C718" s="8"/>
      <c r="D718" s="8"/>
      <c r="E718" s="2"/>
      <c r="F718" s="2"/>
      <c r="G718" s="8"/>
      <c r="I718" t="e">
        <f>INDEX('Helper - Drop-downs'!$C$12:$C$24,MATCH(C718,'Helper - Drop-downs'!$A$12:$A$24,0))</f>
        <v>#N/A</v>
      </c>
      <c r="J718" s="44" t="str">
        <f t="shared" si="22"/>
        <v xml:space="preserve"> - </v>
      </c>
      <c r="K718" s="44" t="e">
        <f>INDEX('Helper - Inputs'!$G$15:$G$66,MATCH(J718,'Helper - Inputs'!$D$15:$D$66,0),1)</f>
        <v>#N/A</v>
      </c>
      <c r="L718" s="44" t="e">
        <f t="shared" si="23"/>
        <v>#N/A</v>
      </c>
    </row>
    <row r="719" spans="1:12" x14ac:dyDescent="0.3">
      <c r="A719" s="2"/>
      <c r="B719" s="23"/>
      <c r="C719" s="8"/>
      <c r="D719" s="8"/>
      <c r="E719" s="2"/>
      <c r="F719" s="2"/>
      <c r="G719" s="8"/>
      <c r="I719" t="e">
        <f>INDEX('Helper - Drop-downs'!$C$12:$C$24,MATCH(C719,'Helper - Drop-downs'!$A$12:$A$24,0))</f>
        <v>#N/A</v>
      </c>
      <c r="J719" s="44" t="str">
        <f t="shared" si="22"/>
        <v xml:space="preserve"> - </v>
      </c>
      <c r="K719" s="44" t="e">
        <f>INDEX('Helper - Inputs'!$G$15:$G$66,MATCH(J719,'Helper - Inputs'!$D$15:$D$66,0),1)</f>
        <v>#N/A</v>
      </c>
      <c r="L719" s="44" t="e">
        <f t="shared" si="23"/>
        <v>#N/A</v>
      </c>
    </row>
    <row r="720" spans="1:12" x14ac:dyDescent="0.3">
      <c r="A720" s="2"/>
      <c r="B720" s="23"/>
      <c r="C720" s="8"/>
      <c r="D720" s="8"/>
      <c r="E720" s="2"/>
      <c r="F720" s="2"/>
      <c r="G720" s="8"/>
      <c r="I720" t="e">
        <f>INDEX('Helper - Drop-downs'!$C$12:$C$24,MATCH(C720,'Helper - Drop-downs'!$A$12:$A$24,0))</f>
        <v>#N/A</v>
      </c>
      <c r="J720" s="44" t="str">
        <f t="shared" si="22"/>
        <v xml:space="preserve"> - </v>
      </c>
      <c r="K720" s="44" t="e">
        <f>INDEX('Helper - Inputs'!$G$15:$G$66,MATCH(J720,'Helper - Inputs'!$D$15:$D$66,0),1)</f>
        <v>#N/A</v>
      </c>
      <c r="L720" s="44" t="e">
        <f t="shared" si="23"/>
        <v>#N/A</v>
      </c>
    </row>
    <row r="721" spans="1:12" x14ac:dyDescent="0.3">
      <c r="A721" s="2"/>
      <c r="B721" s="23"/>
      <c r="C721" s="8"/>
      <c r="D721" s="8"/>
      <c r="E721" s="2"/>
      <c r="F721" s="2"/>
      <c r="G721" s="8"/>
      <c r="I721" t="e">
        <f>INDEX('Helper - Drop-downs'!$C$12:$C$24,MATCH(C721,'Helper - Drop-downs'!$A$12:$A$24,0))</f>
        <v>#N/A</v>
      </c>
      <c r="J721" s="44" t="str">
        <f t="shared" si="22"/>
        <v xml:space="preserve"> - </v>
      </c>
      <c r="K721" s="44" t="e">
        <f>INDEX('Helper - Inputs'!$G$15:$G$66,MATCH(J721,'Helper - Inputs'!$D$15:$D$66,0),1)</f>
        <v>#N/A</v>
      </c>
      <c r="L721" s="44" t="e">
        <f t="shared" si="23"/>
        <v>#N/A</v>
      </c>
    </row>
    <row r="722" spans="1:12" x14ac:dyDescent="0.3">
      <c r="A722" s="2"/>
      <c r="B722" s="23"/>
      <c r="C722" s="8"/>
      <c r="D722" s="8"/>
      <c r="E722" s="2"/>
      <c r="F722" s="2"/>
      <c r="G722" s="8"/>
      <c r="I722" t="e">
        <f>INDEX('Helper - Drop-downs'!$C$12:$C$24,MATCH(C722,'Helper - Drop-downs'!$A$12:$A$24,0))</f>
        <v>#N/A</v>
      </c>
      <c r="J722" s="44" t="str">
        <f t="shared" si="22"/>
        <v xml:space="preserve"> - </v>
      </c>
      <c r="K722" s="44" t="e">
        <f>INDEX('Helper - Inputs'!$G$15:$G$66,MATCH(J722,'Helper - Inputs'!$D$15:$D$66,0),1)</f>
        <v>#N/A</v>
      </c>
      <c r="L722" s="44" t="e">
        <f t="shared" si="23"/>
        <v>#N/A</v>
      </c>
    </row>
    <row r="723" spans="1:12" x14ac:dyDescent="0.3">
      <c r="A723" s="2"/>
      <c r="B723" s="23"/>
      <c r="C723" s="8"/>
      <c r="D723" s="8"/>
      <c r="E723" s="2"/>
      <c r="F723" s="2"/>
      <c r="G723" s="8"/>
      <c r="I723" t="e">
        <f>INDEX('Helper - Drop-downs'!$C$12:$C$24,MATCH(C723,'Helper - Drop-downs'!$A$12:$A$24,0))</f>
        <v>#N/A</v>
      </c>
      <c r="J723" s="44" t="str">
        <f t="shared" si="22"/>
        <v xml:space="preserve"> - </v>
      </c>
      <c r="K723" s="44" t="e">
        <f>INDEX('Helper - Inputs'!$G$15:$G$66,MATCH(J723,'Helper - Inputs'!$D$15:$D$66,0),1)</f>
        <v>#N/A</v>
      </c>
      <c r="L723" s="44" t="e">
        <f t="shared" si="23"/>
        <v>#N/A</v>
      </c>
    </row>
    <row r="724" spans="1:12" x14ac:dyDescent="0.3">
      <c r="A724" s="2"/>
      <c r="B724" s="23"/>
      <c r="C724" s="8"/>
      <c r="D724" s="8"/>
      <c r="E724" s="2"/>
      <c r="F724" s="2"/>
      <c r="G724" s="8"/>
      <c r="I724" t="e">
        <f>INDEX('Helper - Drop-downs'!$C$12:$C$24,MATCH(C724,'Helper - Drop-downs'!$A$12:$A$24,0))</f>
        <v>#N/A</v>
      </c>
      <c r="J724" s="44" t="str">
        <f t="shared" si="22"/>
        <v xml:space="preserve"> - </v>
      </c>
      <c r="K724" s="44" t="e">
        <f>INDEX('Helper - Inputs'!$G$15:$G$66,MATCH(J724,'Helper - Inputs'!$D$15:$D$66,0),1)</f>
        <v>#N/A</v>
      </c>
      <c r="L724" s="44" t="e">
        <f t="shared" si="23"/>
        <v>#N/A</v>
      </c>
    </row>
    <row r="725" spans="1:12" x14ac:dyDescent="0.3">
      <c r="A725" s="2"/>
      <c r="B725" s="23"/>
      <c r="C725" s="8"/>
      <c r="D725" s="8"/>
      <c r="E725" s="2"/>
      <c r="F725" s="2"/>
      <c r="G725" s="8"/>
      <c r="I725" t="e">
        <f>INDEX('Helper - Drop-downs'!$C$12:$C$24,MATCH(C725,'Helper - Drop-downs'!$A$12:$A$24,0))</f>
        <v>#N/A</v>
      </c>
      <c r="J725" s="44" t="str">
        <f t="shared" si="22"/>
        <v xml:space="preserve"> - </v>
      </c>
      <c r="K725" s="44" t="e">
        <f>INDEX('Helper - Inputs'!$G$15:$G$66,MATCH(J725,'Helper - Inputs'!$D$15:$D$66,0),1)</f>
        <v>#N/A</v>
      </c>
      <c r="L725" s="44" t="e">
        <f t="shared" si="23"/>
        <v>#N/A</v>
      </c>
    </row>
    <row r="726" spans="1:12" x14ac:dyDescent="0.3">
      <c r="A726" s="2"/>
      <c r="B726" s="23"/>
      <c r="C726" s="8"/>
      <c r="D726" s="8"/>
      <c r="E726" s="2"/>
      <c r="F726" s="2"/>
      <c r="G726" s="8"/>
      <c r="I726" t="e">
        <f>INDEX('Helper - Drop-downs'!$C$12:$C$24,MATCH(C726,'Helper - Drop-downs'!$A$12:$A$24,0))</f>
        <v>#N/A</v>
      </c>
      <c r="J726" s="44" t="str">
        <f t="shared" si="22"/>
        <v xml:space="preserve"> - </v>
      </c>
      <c r="K726" s="44" t="e">
        <f>INDEX('Helper - Inputs'!$G$15:$G$66,MATCH(J726,'Helper - Inputs'!$D$15:$D$66,0),1)</f>
        <v>#N/A</v>
      </c>
      <c r="L726" s="44" t="e">
        <f t="shared" si="23"/>
        <v>#N/A</v>
      </c>
    </row>
    <row r="727" spans="1:12" x14ac:dyDescent="0.3">
      <c r="A727" s="2"/>
      <c r="B727" s="23"/>
      <c r="C727" s="8"/>
      <c r="D727" s="8"/>
      <c r="E727" s="2"/>
      <c r="F727" s="2"/>
      <c r="G727" s="8"/>
      <c r="I727" t="e">
        <f>INDEX('Helper - Drop-downs'!$C$12:$C$24,MATCH(C727,'Helper - Drop-downs'!$A$12:$A$24,0))</f>
        <v>#N/A</v>
      </c>
      <c r="J727" s="44" t="str">
        <f t="shared" si="22"/>
        <v xml:space="preserve"> - </v>
      </c>
      <c r="K727" s="44" t="e">
        <f>INDEX('Helper - Inputs'!$G$15:$G$66,MATCH(J727,'Helper - Inputs'!$D$15:$D$66,0),1)</f>
        <v>#N/A</v>
      </c>
      <c r="L727" s="44" t="e">
        <f t="shared" si="23"/>
        <v>#N/A</v>
      </c>
    </row>
    <row r="728" spans="1:12" x14ac:dyDescent="0.3">
      <c r="A728" s="2"/>
      <c r="B728" s="23"/>
      <c r="C728" s="8"/>
      <c r="D728" s="8"/>
      <c r="E728" s="2"/>
      <c r="F728" s="2"/>
      <c r="G728" s="8"/>
      <c r="I728" t="e">
        <f>INDEX('Helper - Drop-downs'!$C$12:$C$24,MATCH(C728,'Helper - Drop-downs'!$A$12:$A$24,0))</f>
        <v>#N/A</v>
      </c>
      <c r="J728" s="44" t="str">
        <f t="shared" si="22"/>
        <v xml:space="preserve"> - </v>
      </c>
      <c r="K728" s="44" t="e">
        <f>INDEX('Helper - Inputs'!$G$15:$G$66,MATCH(J728,'Helper - Inputs'!$D$15:$D$66,0),1)</f>
        <v>#N/A</v>
      </c>
      <c r="L728" s="44" t="e">
        <f t="shared" si="23"/>
        <v>#N/A</v>
      </c>
    </row>
    <row r="729" spans="1:12" x14ac:dyDescent="0.3">
      <c r="A729" s="2"/>
      <c r="B729" s="23"/>
      <c r="C729" s="8"/>
      <c r="D729" s="8"/>
      <c r="E729" s="2"/>
      <c r="F729" s="2"/>
      <c r="G729" s="8"/>
      <c r="I729" t="e">
        <f>INDEX('Helper - Drop-downs'!$C$12:$C$24,MATCH(C729,'Helper - Drop-downs'!$A$12:$A$24,0))</f>
        <v>#N/A</v>
      </c>
      <c r="J729" s="44" t="str">
        <f t="shared" si="22"/>
        <v xml:space="preserve"> - </v>
      </c>
      <c r="K729" s="44" t="e">
        <f>INDEX('Helper - Inputs'!$G$15:$G$66,MATCH(J729,'Helper - Inputs'!$D$15:$D$66,0),1)</f>
        <v>#N/A</v>
      </c>
      <c r="L729" s="44" t="e">
        <f t="shared" si="23"/>
        <v>#N/A</v>
      </c>
    </row>
    <row r="730" spans="1:12" x14ac:dyDescent="0.3">
      <c r="A730" s="2"/>
      <c r="B730" s="23"/>
      <c r="C730" s="8"/>
      <c r="D730" s="8"/>
      <c r="E730" s="2"/>
      <c r="F730" s="2"/>
      <c r="G730" s="8"/>
      <c r="I730" t="e">
        <f>INDEX('Helper - Drop-downs'!$C$12:$C$24,MATCH(C730,'Helper - Drop-downs'!$A$12:$A$24,0))</f>
        <v>#N/A</v>
      </c>
      <c r="J730" s="44" t="str">
        <f t="shared" si="22"/>
        <v xml:space="preserve"> - </v>
      </c>
      <c r="K730" s="44" t="e">
        <f>INDEX('Helper - Inputs'!$G$15:$G$66,MATCH(J730,'Helper - Inputs'!$D$15:$D$66,0),1)</f>
        <v>#N/A</v>
      </c>
      <c r="L730" s="44" t="e">
        <f t="shared" si="23"/>
        <v>#N/A</v>
      </c>
    </row>
    <row r="731" spans="1:12" x14ac:dyDescent="0.3">
      <c r="A731" s="2"/>
      <c r="B731" s="23"/>
      <c r="C731" s="8"/>
      <c r="D731" s="8"/>
      <c r="E731" s="2"/>
      <c r="F731" s="2"/>
      <c r="G731" s="8"/>
      <c r="I731" t="e">
        <f>INDEX('Helper - Drop-downs'!$C$12:$C$24,MATCH(C731,'Helper - Drop-downs'!$A$12:$A$24,0))</f>
        <v>#N/A</v>
      </c>
      <c r="J731" s="44" t="str">
        <f t="shared" si="22"/>
        <v xml:space="preserve"> - </v>
      </c>
      <c r="K731" s="44" t="e">
        <f>INDEX('Helper - Inputs'!$G$15:$G$66,MATCH(J731,'Helper - Inputs'!$D$15:$D$66,0),1)</f>
        <v>#N/A</v>
      </c>
      <c r="L731" s="44" t="e">
        <f t="shared" si="23"/>
        <v>#N/A</v>
      </c>
    </row>
    <row r="732" spans="1:12" x14ac:dyDescent="0.3">
      <c r="A732" s="2"/>
      <c r="B732" s="23"/>
      <c r="C732" s="8"/>
      <c r="D732" s="8"/>
      <c r="E732" s="2"/>
      <c r="F732" s="2"/>
      <c r="G732" s="8"/>
      <c r="I732" t="e">
        <f>INDEX('Helper - Drop-downs'!$C$12:$C$24,MATCH(C732,'Helper - Drop-downs'!$A$12:$A$24,0))</f>
        <v>#N/A</v>
      </c>
      <c r="J732" s="44" t="str">
        <f t="shared" si="22"/>
        <v xml:space="preserve"> - </v>
      </c>
      <c r="K732" s="44" t="e">
        <f>INDEX('Helper - Inputs'!$G$15:$G$66,MATCH(J732,'Helper - Inputs'!$D$15:$D$66,0),1)</f>
        <v>#N/A</v>
      </c>
      <c r="L732" s="44" t="e">
        <f t="shared" si="23"/>
        <v>#N/A</v>
      </c>
    </row>
    <row r="733" spans="1:12" x14ac:dyDescent="0.3">
      <c r="A733" s="2"/>
      <c r="B733" s="23"/>
      <c r="C733" s="8"/>
      <c r="D733" s="8"/>
      <c r="E733" s="2"/>
      <c r="F733" s="2"/>
      <c r="G733" s="8"/>
      <c r="I733" t="e">
        <f>INDEX('Helper - Drop-downs'!$C$12:$C$24,MATCH(C733,'Helper - Drop-downs'!$A$12:$A$24,0))</f>
        <v>#N/A</v>
      </c>
      <c r="J733" s="44" t="str">
        <f t="shared" si="22"/>
        <v xml:space="preserve"> - </v>
      </c>
      <c r="K733" s="44" t="e">
        <f>INDEX('Helper - Inputs'!$G$15:$G$66,MATCH(J733,'Helper - Inputs'!$D$15:$D$66,0),1)</f>
        <v>#N/A</v>
      </c>
      <c r="L733" s="44" t="e">
        <f t="shared" si="23"/>
        <v>#N/A</v>
      </c>
    </row>
    <row r="734" spans="1:12" x14ac:dyDescent="0.3">
      <c r="A734" s="2"/>
      <c r="B734" s="23"/>
      <c r="C734" s="8"/>
      <c r="D734" s="8"/>
      <c r="E734" s="2"/>
      <c r="F734" s="2"/>
      <c r="G734" s="8"/>
      <c r="I734" t="e">
        <f>INDEX('Helper - Drop-downs'!$C$12:$C$24,MATCH(C734,'Helper - Drop-downs'!$A$12:$A$24,0))</f>
        <v>#N/A</v>
      </c>
      <c r="J734" s="44" t="str">
        <f t="shared" si="22"/>
        <v xml:space="preserve"> - </v>
      </c>
      <c r="K734" s="44" t="e">
        <f>INDEX('Helper - Inputs'!$G$15:$G$66,MATCH(J734,'Helper - Inputs'!$D$15:$D$66,0),1)</f>
        <v>#N/A</v>
      </c>
      <c r="L734" s="44" t="e">
        <f t="shared" si="23"/>
        <v>#N/A</v>
      </c>
    </row>
    <row r="735" spans="1:12" x14ac:dyDescent="0.3">
      <c r="A735" s="2"/>
      <c r="B735" s="23"/>
      <c r="C735" s="8"/>
      <c r="D735" s="8"/>
      <c r="E735" s="2"/>
      <c r="F735" s="2"/>
      <c r="G735" s="8"/>
      <c r="I735" t="e">
        <f>INDEX('Helper - Drop-downs'!$C$12:$C$24,MATCH(C735,'Helper - Drop-downs'!$A$12:$A$24,0))</f>
        <v>#N/A</v>
      </c>
      <c r="J735" s="44" t="str">
        <f t="shared" si="22"/>
        <v xml:space="preserve"> - </v>
      </c>
      <c r="K735" s="44" t="e">
        <f>INDEX('Helper - Inputs'!$G$15:$G$66,MATCH(J735,'Helper - Inputs'!$D$15:$D$66,0),1)</f>
        <v>#N/A</v>
      </c>
      <c r="L735" s="44" t="e">
        <f t="shared" si="23"/>
        <v>#N/A</v>
      </c>
    </row>
    <row r="736" spans="1:12" x14ac:dyDescent="0.3">
      <c r="A736" s="2"/>
      <c r="B736" s="23"/>
      <c r="C736" s="8"/>
      <c r="D736" s="8"/>
      <c r="E736" s="2"/>
      <c r="F736" s="2"/>
      <c r="G736" s="8"/>
      <c r="I736" t="e">
        <f>INDEX('Helper - Drop-downs'!$C$12:$C$24,MATCH(C736,'Helper - Drop-downs'!$A$12:$A$24,0))</f>
        <v>#N/A</v>
      </c>
      <c r="J736" s="44" t="str">
        <f t="shared" si="22"/>
        <v xml:space="preserve"> - </v>
      </c>
      <c r="K736" s="44" t="e">
        <f>INDEX('Helper - Inputs'!$G$15:$G$66,MATCH(J736,'Helper - Inputs'!$D$15:$D$66,0),1)</f>
        <v>#N/A</v>
      </c>
      <c r="L736" s="44" t="e">
        <f t="shared" si="23"/>
        <v>#N/A</v>
      </c>
    </row>
    <row r="737" spans="1:12" x14ac:dyDescent="0.3">
      <c r="A737" s="2"/>
      <c r="B737" s="23"/>
      <c r="C737" s="8"/>
      <c r="D737" s="8"/>
      <c r="E737" s="2"/>
      <c r="F737" s="2"/>
      <c r="G737" s="8"/>
      <c r="I737" t="e">
        <f>INDEX('Helper - Drop-downs'!$C$12:$C$24,MATCH(C737,'Helper - Drop-downs'!$A$12:$A$24,0))</f>
        <v>#N/A</v>
      </c>
      <c r="J737" s="44" t="str">
        <f t="shared" si="22"/>
        <v xml:space="preserve"> - </v>
      </c>
      <c r="K737" s="44" t="e">
        <f>INDEX('Helper - Inputs'!$G$15:$G$66,MATCH(J737,'Helper - Inputs'!$D$15:$D$66,0),1)</f>
        <v>#N/A</v>
      </c>
      <c r="L737" s="44" t="e">
        <f t="shared" si="23"/>
        <v>#N/A</v>
      </c>
    </row>
    <row r="738" spans="1:12" x14ac:dyDescent="0.3">
      <c r="A738" s="2"/>
      <c r="B738" s="23"/>
      <c r="C738" s="8"/>
      <c r="D738" s="8"/>
      <c r="E738" s="2"/>
      <c r="F738" s="2"/>
      <c r="G738" s="8"/>
      <c r="I738" t="e">
        <f>INDEX('Helper - Drop-downs'!$C$12:$C$24,MATCH(C738,'Helper - Drop-downs'!$A$12:$A$24,0))</f>
        <v>#N/A</v>
      </c>
      <c r="J738" s="44" t="str">
        <f t="shared" si="22"/>
        <v xml:space="preserve"> - </v>
      </c>
      <c r="K738" s="44" t="e">
        <f>INDEX('Helper - Inputs'!$G$15:$G$66,MATCH(J738,'Helper - Inputs'!$D$15:$D$66,0),1)</f>
        <v>#N/A</v>
      </c>
      <c r="L738" s="44" t="e">
        <f t="shared" si="23"/>
        <v>#N/A</v>
      </c>
    </row>
    <row r="739" spans="1:12" x14ac:dyDescent="0.3">
      <c r="A739" s="2"/>
      <c r="B739" s="23"/>
      <c r="C739" s="8"/>
      <c r="D739" s="8"/>
      <c r="E739" s="2"/>
      <c r="F739" s="2"/>
      <c r="G739" s="8"/>
      <c r="I739" t="e">
        <f>INDEX('Helper - Drop-downs'!$C$12:$C$24,MATCH(C739,'Helper - Drop-downs'!$A$12:$A$24,0))</f>
        <v>#N/A</v>
      </c>
      <c r="J739" s="44" t="str">
        <f t="shared" si="22"/>
        <v xml:space="preserve"> - </v>
      </c>
      <c r="K739" s="44" t="e">
        <f>INDEX('Helper - Inputs'!$G$15:$G$66,MATCH(J739,'Helper - Inputs'!$D$15:$D$66,0),1)</f>
        <v>#N/A</v>
      </c>
      <c r="L739" s="44" t="e">
        <f t="shared" si="23"/>
        <v>#N/A</v>
      </c>
    </row>
    <row r="740" spans="1:12" x14ac:dyDescent="0.3">
      <c r="A740" s="2"/>
      <c r="B740" s="23"/>
      <c r="C740" s="8"/>
      <c r="D740" s="8"/>
      <c r="E740" s="2"/>
      <c r="F740" s="2"/>
      <c r="G740" s="8"/>
      <c r="I740" t="e">
        <f>INDEX('Helper - Drop-downs'!$C$12:$C$24,MATCH(C740,'Helper - Drop-downs'!$A$12:$A$24,0))</f>
        <v>#N/A</v>
      </c>
      <c r="J740" s="44" t="str">
        <f t="shared" si="22"/>
        <v xml:space="preserve"> - </v>
      </c>
      <c r="K740" s="44" t="e">
        <f>INDEX('Helper - Inputs'!$G$15:$G$66,MATCH(J740,'Helper - Inputs'!$D$15:$D$66,0),1)</f>
        <v>#N/A</v>
      </c>
      <c r="L740" s="44" t="e">
        <f t="shared" si="23"/>
        <v>#N/A</v>
      </c>
    </row>
    <row r="741" spans="1:12" x14ac:dyDescent="0.3">
      <c r="A741" s="2"/>
      <c r="B741" s="23"/>
      <c r="C741" s="8"/>
      <c r="D741" s="8"/>
      <c r="E741" s="2"/>
      <c r="F741" s="2"/>
      <c r="G741" s="8"/>
      <c r="I741" t="e">
        <f>INDEX('Helper - Drop-downs'!$C$12:$C$24,MATCH(C741,'Helper - Drop-downs'!$A$12:$A$24,0))</f>
        <v>#N/A</v>
      </c>
      <c r="J741" s="44" t="str">
        <f t="shared" si="22"/>
        <v xml:space="preserve"> - </v>
      </c>
      <c r="K741" s="44" t="e">
        <f>INDEX('Helper - Inputs'!$G$15:$G$66,MATCH(J741,'Helper - Inputs'!$D$15:$D$66,0),1)</f>
        <v>#N/A</v>
      </c>
      <c r="L741" s="44" t="e">
        <f t="shared" si="23"/>
        <v>#N/A</v>
      </c>
    </row>
    <row r="742" spans="1:12" x14ac:dyDescent="0.3">
      <c r="A742" s="2"/>
      <c r="B742" s="23"/>
      <c r="C742" s="8"/>
      <c r="D742" s="8"/>
      <c r="E742" s="2"/>
      <c r="F742" s="2"/>
      <c r="G742" s="8"/>
      <c r="I742" t="e">
        <f>INDEX('Helper - Drop-downs'!$C$12:$C$24,MATCH(C742,'Helper - Drop-downs'!$A$12:$A$24,0))</f>
        <v>#N/A</v>
      </c>
      <c r="J742" s="44" t="str">
        <f t="shared" si="22"/>
        <v xml:space="preserve"> - </v>
      </c>
      <c r="K742" s="44" t="e">
        <f>INDEX('Helper - Inputs'!$G$15:$G$66,MATCH(J742,'Helper - Inputs'!$D$15:$D$66,0),1)</f>
        <v>#N/A</v>
      </c>
      <c r="L742" s="44" t="e">
        <f t="shared" si="23"/>
        <v>#N/A</v>
      </c>
    </row>
    <row r="743" spans="1:12" x14ac:dyDescent="0.3">
      <c r="A743" s="2"/>
      <c r="B743" s="23"/>
      <c r="C743" s="8"/>
      <c r="D743" s="8"/>
      <c r="E743" s="2"/>
      <c r="F743" s="2"/>
      <c r="G743" s="8"/>
      <c r="I743" t="e">
        <f>INDEX('Helper - Drop-downs'!$C$12:$C$24,MATCH(C743,'Helper - Drop-downs'!$A$12:$A$24,0))</f>
        <v>#N/A</v>
      </c>
      <c r="J743" s="44" t="str">
        <f t="shared" si="22"/>
        <v xml:space="preserve"> - </v>
      </c>
      <c r="K743" s="44" t="e">
        <f>INDEX('Helper - Inputs'!$G$15:$G$66,MATCH(J743,'Helper - Inputs'!$D$15:$D$66,0),1)</f>
        <v>#N/A</v>
      </c>
      <c r="L743" s="44" t="e">
        <f t="shared" si="23"/>
        <v>#N/A</v>
      </c>
    </row>
    <row r="744" spans="1:12" x14ac:dyDescent="0.3">
      <c r="A744" s="2"/>
      <c r="B744" s="23"/>
      <c r="C744" s="8"/>
      <c r="D744" s="8"/>
      <c r="E744" s="2"/>
      <c r="F744" s="2"/>
      <c r="G744" s="8"/>
      <c r="I744" t="e">
        <f>INDEX('Helper - Drop-downs'!$C$12:$C$24,MATCH(C744,'Helper - Drop-downs'!$A$12:$A$24,0))</f>
        <v>#N/A</v>
      </c>
      <c r="J744" s="44" t="str">
        <f t="shared" si="22"/>
        <v xml:space="preserve"> - </v>
      </c>
      <c r="K744" s="44" t="e">
        <f>INDEX('Helper - Inputs'!$G$15:$G$66,MATCH(J744,'Helper - Inputs'!$D$15:$D$66,0),1)</f>
        <v>#N/A</v>
      </c>
      <c r="L744" s="44" t="e">
        <f t="shared" si="23"/>
        <v>#N/A</v>
      </c>
    </row>
    <row r="745" spans="1:12" x14ac:dyDescent="0.3">
      <c r="A745" s="2"/>
      <c r="B745" s="23"/>
      <c r="C745" s="8"/>
      <c r="D745" s="8"/>
      <c r="E745" s="2"/>
      <c r="F745" s="2"/>
      <c r="G745" s="8"/>
      <c r="I745" t="e">
        <f>INDEX('Helper - Drop-downs'!$C$12:$C$24,MATCH(C745,'Helper - Drop-downs'!$A$12:$A$24,0))</f>
        <v>#N/A</v>
      </c>
      <c r="J745" s="44" t="str">
        <f t="shared" si="22"/>
        <v xml:space="preserve"> - </v>
      </c>
      <c r="K745" s="44" t="e">
        <f>INDEX('Helper - Inputs'!$G$15:$G$66,MATCH(J745,'Helper - Inputs'!$D$15:$D$66,0),1)</f>
        <v>#N/A</v>
      </c>
      <c r="L745" s="44" t="e">
        <f t="shared" si="23"/>
        <v>#N/A</v>
      </c>
    </row>
    <row r="746" spans="1:12" x14ac:dyDescent="0.3">
      <c r="A746" s="2"/>
      <c r="B746" s="23"/>
      <c r="C746" s="8"/>
      <c r="D746" s="8"/>
      <c r="E746" s="2"/>
      <c r="F746" s="2"/>
      <c r="G746" s="8"/>
      <c r="I746" t="e">
        <f>INDEX('Helper - Drop-downs'!$C$12:$C$24,MATCH(C746,'Helper - Drop-downs'!$A$12:$A$24,0))</f>
        <v>#N/A</v>
      </c>
      <c r="J746" s="44" t="str">
        <f t="shared" si="22"/>
        <v xml:space="preserve"> - </v>
      </c>
      <c r="K746" s="44" t="e">
        <f>INDEX('Helper - Inputs'!$G$15:$G$66,MATCH(J746,'Helper - Inputs'!$D$15:$D$66,0),1)</f>
        <v>#N/A</v>
      </c>
      <c r="L746" s="44" t="e">
        <f t="shared" si="23"/>
        <v>#N/A</v>
      </c>
    </row>
    <row r="747" spans="1:12" x14ac:dyDescent="0.3">
      <c r="A747" s="2"/>
      <c r="B747" s="23"/>
      <c r="C747" s="8"/>
      <c r="D747" s="8"/>
      <c r="E747" s="2"/>
      <c r="F747" s="2"/>
      <c r="G747" s="8"/>
      <c r="I747" t="e">
        <f>INDEX('Helper - Drop-downs'!$C$12:$C$24,MATCH(C747,'Helper - Drop-downs'!$A$12:$A$24,0))</f>
        <v>#N/A</v>
      </c>
      <c r="J747" s="44" t="str">
        <f t="shared" si="22"/>
        <v xml:space="preserve"> - </v>
      </c>
      <c r="K747" s="44" t="e">
        <f>INDEX('Helper - Inputs'!$G$15:$G$66,MATCH(J747,'Helper - Inputs'!$D$15:$D$66,0),1)</f>
        <v>#N/A</v>
      </c>
      <c r="L747" s="44" t="e">
        <f t="shared" si="23"/>
        <v>#N/A</v>
      </c>
    </row>
    <row r="748" spans="1:12" x14ac:dyDescent="0.3">
      <c r="A748" s="2"/>
      <c r="B748" s="23"/>
      <c r="C748" s="8"/>
      <c r="D748" s="8"/>
      <c r="E748" s="2"/>
      <c r="F748" s="2"/>
      <c r="G748" s="8"/>
      <c r="I748" t="e">
        <f>INDEX('Helper - Drop-downs'!$C$12:$C$24,MATCH(C748,'Helper - Drop-downs'!$A$12:$A$24,0))</f>
        <v>#N/A</v>
      </c>
      <c r="J748" s="44" t="str">
        <f t="shared" si="22"/>
        <v xml:space="preserve"> - </v>
      </c>
      <c r="K748" s="44" t="e">
        <f>INDEX('Helper - Inputs'!$G$15:$G$66,MATCH(J748,'Helper - Inputs'!$D$15:$D$66,0),1)</f>
        <v>#N/A</v>
      </c>
      <c r="L748" s="44" t="e">
        <f t="shared" si="23"/>
        <v>#N/A</v>
      </c>
    </row>
    <row r="749" spans="1:12" x14ac:dyDescent="0.3">
      <c r="A749" s="2"/>
      <c r="B749" s="23"/>
      <c r="C749" s="8"/>
      <c r="D749" s="8"/>
      <c r="E749" s="2"/>
      <c r="F749" s="2"/>
      <c r="G749" s="8"/>
      <c r="I749" t="e">
        <f>INDEX('Helper - Drop-downs'!$C$12:$C$24,MATCH(C749,'Helper - Drop-downs'!$A$12:$A$24,0))</f>
        <v>#N/A</v>
      </c>
      <c r="J749" s="44" t="str">
        <f t="shared" si="22"/>
        <v xml:space="preserve"> - </v>
      </c>
      <c r="K749" s="44" t="e">
        <f>INDEX('Helper - Inputs'!$G$15:$G$66,MATCH(J749,'Helper - Inputs'!$D$15:$D$66,0),1)</f>
        <v>#N/A</v>
      </c>
      <c r="L749" s="44" t="e">
        <f t="shared" si="23"/>
        <v>#N/A</v>
      </c>
    </row>
    <row r="750" spans="1:12" x14ac:dyDescent="0.3">
      <c r="A750" s="2"/>
      <c r="B750" s="23"/>
      <c r="C750" s="8"/>
      <c r="D750" s="8"/>
      <c r="E750" s="2"/>
      <c r="F750" s="2"/>
      <c r="G750" s="8"/>
      <c r="I750" t="e">
        <f>INDEX('Helper - Drop-downs'!$C$12:$C$24,MATCH(C750,'Helper - Drop-downs'!$A$12:$A$24,0))</f>
        <v>#N/A</v>
      </c>
      <c r="J750" s="44" t="str">
        <f t="shared" si="22"/>
        <v xml:space="preserve"> - </v>
      </c>
      <c r="K750" s="44" t="e">
        <f>INDEX('Helper - Inputs'!$G$15:$G$66,MATCH(J750,'Helper - Inputs'!$D$15:$D$66,0),1)</f>
        <v>#N/A</v>
      </c>
      <c r="L750" s="44" t="e">
        <f t="shared" si="23"/>
        <v>#N/A</v>
      </c>
    </row>
    <row r="751" spans="1:12" x14ac:dyDescent="0.3">
      <c r="A751" s="2"/>
      <c r="B751" s="23"/>
      <c r="C751" s="8"/>
      <c r="D751" s="8"/>
      <c r="E751" s="2"/>
      <c r="F751" s="2"/>
      <c r="G751" s="8"/>
      <c r="I751" t="e">
        <f>INDEX('Helper - Drop-downs'!$C$12:$C$24,MATCH(C751,'Helper - Drop-downs'!$A$12:$A$24,0))</f>
        <v>#N/A</v>
      </c>
      <c r="J751" s="44" t="str">
        <f t="shared" si="22"/>
        <v xml:space="preserve"> - </v>
      </c>
      <c r="K751" s="44" t="e">
        <f>INDEX('Helper - Inputs'!$G$15:$G$66,MATCH(J751,'Helper - Inputs'!$D$15:$D$66,0),1)</f>
        <v>#N/A</v>
      </c>
      <c r="L751" s="44" t="e">
        <f t="shared" si="23"/>
        <v>#N/A</v>
      </c>
    </row>
    <row r="752" spans="1:12" x14ac:dyDescent="0.3">
      <c r="A752" s="2"/>
      <c r="B752" s="23"/>
      <c r="C752" s="8"/>
      <c r="D752" s="8"/>
      <c r="E752" s="2"/>
      <c r="F752" s="2"/>
      <c r="G752" s="8"/>
      <c r="I752" t="e">
        <f>INDEX('Helper - Drop-downs'!$C$12:$C$24,MATCH(C752,'Helper - Drop-downs'!$A$12:$A$24,0))</f>
        <v>#N/A</v>
      </c>
      <c r="J752" s="44" t="str">
        <f t="shared" si="22"/>
        <v xml:space="preserve"> - </v>
      </c>
      <c r="K752" s="44" t="e">
        <f>INDEX('Helper - Inputs'!$G$15:$G$66,MATCH(J752,'Helper - Inputs'!$D$15:$D$66,0),1)</f>
        <v>#N/A</v>
      </c>
      <c r="L752" s="44" t="e">
        <f t="shared" si="23"/>
        <v>#N/A</v>
      </c>
    </row>
    <row r="753" spans="1:12" x14ac:dyDescent="0.3">
      <c r="A753" s="2"/>
      <c r="B753" s="23"/>
      <c r="C753" s="8"/>
      <c r="D753" s="8"/>
      <c r="E753" s="2"/>
      <c r="F753" s="2"/>
      <c r="G753" s="8"/>
      <c r="I753" t="e">
        <f>INDEX('Helper - Drop-downs'!$C$12:$C$24,MATCH(C753,'Helper - Drop-downs'!$A$12:$A$24,0))</f>
        <v>#N/A</v>
      </c>
      <c r="J753" s="44" t="str">
        <f t="shared" si="22"/>
        <v xml:space="preserve"> - </v>
      </c>
      <c r="K753" s="44" t="e">
        <f>INDEX('Helper - Inputs'!$G$15:$G$66,MATCH(J753,'Helper - Inputs'!$D$15:$D$66,0),1)</f>
        <v>#N/A</v>
      </c>
      <c r="L753" s="44" t="e">
        <f t="shared" si="23"/>
        <v>#N/A</v>
      </c>
    </row>
    <row r="754" spans="1:12" x14ac:dyDescent="0.3">
      <c r="A754" s="2"/>
      <c r="B754" s="23"/>
      <c r="C754" s="8"/>
      <c r="D754" s="8"/>
      <c r="E754" s="2"/>
      <c r="F754" s="2"/>
      <c r="G754" s="8"/>
      <c r="I754" t="e">
        <f>INDEX('Helper - Drop-downs'!$C$12:$C$24,MATCH(C754,'Helper - Drop-downs'!$A$12:$A$24,0))</f>
        <v>#N/A</v>
      </c>
      <c r="J754" s="44" t="str">
        <f t="shared" si="22"/>
        <v xml:space="preserve"> - </v>
      </c>
      <c r="K754" s="44" t="e">
        <f>INDEX('Helper - Inputs'!$G$15:$G$66,MATCH(J754,'Helper - Inputs'!$D$15:$D$66,0),1)</f>
        <v>#N/A</v>
      </c>
      <c r="L754" s="44" t="e">
        <f t="shared" si="23"/>
        <v>#N/A</v>
      </c>
    </row>
    <row r="755" spans="1:12" x14ac:dyDescent="0.3">
      <c r="A755" s="2"/>
      <c r="B755" s="23"/>
      <c r="C755" s="8"/>
      <c r="D755" s="8"/>
      <c r="E755" s="2"/>
      <c r="F755" s="2"/>
      <c r="G755" s="8"/>
      <c r="I755" t="e">
        <f>INDEX('Helper - Drop-downs'!$C$12:$C$24,MATCH(C755,'Helper - Drop-downs'!$A$12:$A$24,0))</f>
        <v>#N/A</v>
      </c>
      <c r="J755" s="44" t="str">
        <f t="shared" si="22"/>
        <v xml:space="preserve"> - </v>
      </c>
      <c r="K755" s="44" t="e">
        <f>INDEX('Helper - Inputs'!$G$15:$G$66,MATCH(J755,'Helper - Inputs'!$D$15:$D$66,0),1)</f>
        <v>#N/A</v>
      </c>
      <c r="L755" s="44" t="e">
        <f t="shared" si="23"/>
        <v>#N/A</v>
      </c>
    </row>
    <row r="756" spans="1:12" x14ac:dyDescent="0.3">
      <c r="A756" s="2"/>
      <c r="B756" s="23"/>
      <c r="C756" s="8"/>
      <c r="D756" s="8"/>
      <c r="E756" s="2"/>
      <c r="F756" s="2"/>
      <c r="G756" s="8"/>
      <c r="I756" t="e">
        <f>INDEX('Helper - Drop-downs'!$C$12:$C$24,MATCH(C756,'Helper - Drop-downs'!$A$12:$A$24,0))</f>
        <v>#N/A</v>
      </c>
      <c r="J756" s="44" t="str">
        <f t="shared" si="22"/>
        <v xml:space="preserve"> - </v>
      </c>
      <c r="K756" s="44" t="e">
        <f>INDEX('Helper - Inputs'!$G$15:$G$66,MATCH(J756,'Helper - Inputs'!$D$15:$D$66,0),1)</f>
        <v>#N/A</v>
      </c>
      <c r="L756" s="44" t="e">
        <f t="shared" si="23"/>
        <v>#N/A</v>
      </c>
    </row>
    <row r="757" spans="1:12" x14ac:dyDescent="0.3">
      <c r="A757" s="2"/>
      <c r="B757" s="23"/>
      <c r="C757" s="8"/>
      <c r="D757" s="8"/>
      <c r="E757" s="2"/>
      <c r="F757" s="2"/>
      <c r="G757" s="8"/>
      <c r="I757" t="e">
        <f>INDEX('Helper - Drop-downs'!$C$12:$C$24,MATCH(C757,'Helper - Drop-downs'!$A$12:$A$24,0))</f>
        <v>#N/A</v>
      </c>
      <c r="J757" s="44" t="str">
        <f t="shared" si="22"/>
        <v xml:space="preserve"> - </v>
      </c>
      <c r="K757" s="44" t="e">
        <f>INDEX('Helper - Inputs'!$G$15:$G$66,MATCH(J757,'Helper - Inputs'!$D$15:$D$66,0),1)</f>
        <v>#N/A</v>
      </c>
      <c r="L757" s="44" t="e">
        <f t="shared" si="23"/>
        <v>#N/A</v>
      </c>
    </row>
    <row r="758" spans="1:12" x14ac:dyDescent="0.3">
      <c r="A758" s="2"/>
      <c r="B758" s="23"/>
      <c r="C758" s="8"/>
      <c r="D758" s="8"/>
      <c r="E758" s="2"/>
      <c r="F758" s="2"/>
      <c r="G758" s="8"/>
      <c r="I758" t="e">
        <f>INDEX('Helper - Drop-downs'!$C$12:$C$24,MATCH(C758,'Helper - Drop-downs'!$A$12:$A$24,0))</f>
        <v>#N/A</v>
      </c>
      <c r="J758" s="44" t="str">
        <f t="shared" si="22"/>
        <v xml:space="preserve"> - </v>
      </c>
      <c r="K758" s="44" t="e">
        <f>INDEX('Helper - Inputs'!$G$15:$G$66,MATCH(J758,'Helper - Inputs'!$D$15:$D$66,0),1)</f>
        <v>#N/A</v>
      </c>
      <c r="L758" s="44" t="e">
        <f t="shared" si="23"/>
        <v>#N/A</v>
      </c>
    </row>
    <row r="759" spans="1:12" x14ac:dyDescent="0.3">
      <c r="A759" s="2"/>
      <c r="B759" s="23"/>
      <c r="C759" s="8"/>
      <c r="D759" s="8"/>
      <c r="E759" s="2"/>
      <c r="F759" s="2"/>
      <c r="G759" s="8"/>
      <c r="I759" t="e">
        <f>INDEX('Helper - Drop-downs'!$C$12:$C$24,MATCH(C759,'Helper - Drop-downs'!$A$12:$A$24,0))</f>
        <v>#N/A</v>
      </c>
      <c r="J759" s="44" t="str">
        <f t="shared" si="22"/>
        <v xml:space="preserve"> - </v>
      </c>
      <c r="K759" s="44" t="e">
        <f>INDEX('Helper - Inputs'!$G$15:$G$66,MATCH(J759,'Helper - Inputs'!$D$15:$D$66,0),1)</f>
        <v>#N/A</v>
      </c>
      <c r="L759" s="44" t="e">
        <f t="shared" si="23"/>
        <v>#N/A</v>
      </c>
    </row>
    <row r="760" spans="1:12" x14ac:dyDescent="0.3">
      <c r="A760" s="2"/>
      <c r="B760" s="23"/>
      <c r="C760" s="8"/>
      <c r="D760" s="8"/>
      <c r="E760" s="2"/>
      <c r="F760" s="2"/>
      <c r="G760" s="8"/>
      <c r="I760" t="e">
        <f>INDEX('Helper - Drop-downs'!$C$12:$C$24,MATCH(C760,'Helper - Drop-downs'!$A$12:$A$24,0))</f>
        <v>#N/A</v>
      </c>
      <c r="J760" s="44" t="str">
        <f t="shared" si="22"/>
        <v xml:space="preserve"> - </v>
      </c>
      <c r="K760" s="44" t="e">
        <f>INDEX('Helper - Inputs'!$G$15:$G$66,MATCH(J760,'Helper - Inputs'!$D$15:$D$66,0),1)</f>
        <v>#N/A</v>
      </c>
      <c r="L760" s="44" t="e">
        <f t="shared" si="23"/>
        <v>#N/A</v>
      </c>
    </row>
    <row r="761" spans="1:12" x14ac:dyDescent="0.3">
      <c r="A761" s="2"/>
      <c r="B761" s="23"/>
      <c r="C761" s="8"/>
      <c r="D761" s="8"/>
      <c r="E761" s="2"/>
      <c r="F761" s="2"/>
      <c r="G761" s="8"/>
      <c r="I761" t="e">
        <f>INDEX('Helper - Drop-downs'!$C$12:$C$24,MATCH(C761,'Helper - Drop-downs'!$A$12:$A$24,0))</f>
        <v>#N/A</v>
      </c>
      <c r="J761" s="44" t="str">
        <f t="shared" si="22"/>
        <v xml:space="preserve"> - </v>
      </c>
      <c r="K761" s="44" t="e">
        <f>INDEX('Helper - Inputs'!$G$15:$G$66,MATCH(J761,'Helper - Inputs'!$D$15:$D$66,0),1)</f>
        <v>#N/A</v>
      </c>
      <c r="L761" s="44" t="e">
        <f t="shared" si="23"/>
        <v>#N/A</v>
      </c>
    </row>
    <row r="762" spans="1:12" x14ac:dyDescent="0.3">
      <c r="A762" s="2"/>
      <c r="B762" s="23"/>
      <c r="C762" s="8"/>
      <c r="D762" s="8"/>
      <c r="E762" s="2"/>
      <c r="F762" s="2"/>
      <c r="G762" s="8"/>
      <c r="I762" t="e">
        <f>INDEX('Helper - Drop-downs'!$C$12:$C$24,MATCH(C762,'Helper - Drop-downs'!$A$12:$A$24,0))</f>
        <v>#N/A</v>
      </c>
      <c r="J762" s="44" t="str">
        <f t="shared" si="22"/>
        <v xml:space="preserve"> - </v>
      </c>
      <c r="K762" s="44" t="e">
        <f>INDEX('Helper - Inputs'!$G$15:$G$66,MATCH(J762,'Helper - Inputs'!$D$15:$D$66,0),1)</f>
        <v>#N/A</v>
      </c>
      <c r="L762" s="44" t="e">
        <f t="shared" si="23"/>
        <v>#N/A</v>
      </c>
    </row>
    <row r="763" spans="1:12" x14ac:dyDescent="0.3">
      <c r="A763" s="2"/>
      <c r="B763" s="23"/>
      <c r="C763" s="8"/>
      <c r="D763" s="8"/>
      <c r="E763" s="2"/>
      <c r="F763" s="2"/>
      <c r="G763" s="8"/>
      <c r="I763" t="e">
        <f>INDEX('Helper - Drop-downs'!$C$12:$C$24,MATCH(C763,'Helper - Drop-downs'!$A$12:$A$24,0))</f>
        <v>#N/A</v>
      </c>
      <c r="J763" s="44" t="str">
        <f t="shared" si="22"/>
        <v xml:space="preserve"> - </v>
      </c>
      <c r="K763" s="44" t="e">
        <f>INDEX('Helper - Inputs'!$G$15:$G$66,MATCH(J763,'Helper - Inputs'!$D$15:$D$66,0),1)</f>
        <v>#N/A</v>
      </c>
      <c r="L763" s="44" t="e">
        <f t="shared" si="23"/>
        <v>#N/A</v>
      </c>
    </row>
    <row r="764" spans="1:12" x14ac:dyDescent="0.3">
      <c r="A764" s="2"/>
      <c r="B764" s="23"/>
      <c r="C764" s="8"/>
      <c r="D764" s="8"/>
      <c r="E764" s="2"/>
      <c r="F764" s="2"/>
      <c r="G764" s="8"/>
      <c r="I764" t="e">
        <f>INDEX('Helper - Drop-downs'!$C$12:$C$24,MATCH(C764,'Helper - Drop-downs'!$A$12:$A$24,0))</f>
        <v>#N/A</v>
      </c>
      <c r="J764" s="44" t="str">
        <f t="shared" si="22"/>
        <v xml:space="preserve"> - </v>
      </c>
      <c r="K764" s="44" t="e">
        <f>INDEX('Helper - Inputs'!$G$15:$G$66,MATCH(J764,'Helper - Inputs'!$D$15:$D$66,0),1)</f>
        <v>#N/A</v>
      </c>
      <c r="L764" s="44" t="e">
        <f t="shared" si="23"/>
        <v>#N/A</v>
      </c>
    </row>
    <row r="765" spans="1:12" x14ac:dyDescent="0.3">
      <c r="A765" s="2"/>
      <c r="B765" s="23"/>
      <c r="C765" s="8"/>
      <c r="D765" s="8"/>
      <c r="E765" s="2"/>
      <c r="F765" s="2"/>
      <c r="G765" s="8"/>
      <c r="I765" t="e">
        <f>INDEX('Helper - Drop-downs'!$C$12:$C$24,MATCH(C765,'Helper - Drop-downs'!$A$12:$A$24,0))</f>
        <v>#N/A</v>
      </c>
      <c r="J765" s="44" t="str">
        <f t="shared" si="22"/>
        <v xml:space="preserve"> - </v>
      </c>
      <c r="K765" s="44" t="e">
        <f>INDEX('Helper - Inputs'!$G$15:$G$66,MATCH(J765,'Helper - Inputs'!$D$15:$D$66,0),1)</f>
        <v>#N/A</v>
      </c>
      <c r="L765" s="44" t="e">
        <f t="shared" si="23"/>
        <v>#N/A</v>
      </c>
    </row>
    <row r="766" spans="1:12" x14ac:dyDescent="0.3">
      <c r="A766" s="2"/>
      <c r="B766" s="23"/>
      <c r="C766" s="8"/>
      <c r="D766" s="8"/>
      <c r="E766" s="2"/>
      <c r="F766" s="2"/>
      <c r="G766" s="8"/>
      <c r="I766" t="e">
        <f>INDEX('Helper - Drop-downs'!$C$12:$C$24,MATCH(C766,'Helper - Drop-downs'!$A$12:$A$24,0))</f>
        <v>#N/A</v>
      </c>
      <c r="J766" s="44" t="str">
        <f t="shared" si="22"/>
        <v xml:space="preserve"> - </v>
      </c>
      <c r="K766" s="44" t="e">
        <f>INDEX('Helper - Inputs'!$G$15:$G$66,MATCH(J766,'Helper - Inputs'!$D$15:$D$66,0),1)</f>
        <v>#N/A</v>
      </c>
      <c r="L766" s="44" t="e">
        <f t="shared" si="23"/>
        <v>#N/A</v>
      </c>
    </row>
    <row r="767" spans="1:12" x14ac:dyDescent="0.3">
      <c r="A767" s="2"/>
      <c r="B767" s="23"/>
      <c r="C767" s="8"/>
      <c r="D767" s="8"/>
      <c r="E767" s="2"/>
      <c r="F767" s="2"/>
      <c r="G767" s="8"/>
      <c r="I767" t="e">
        <f>INDEX('Helper - Drop-downs'!$C$12:$C$24,MATCH(C767,'Helper - Drop-downs'!$A$12:$A$24,0))</f>
        <v>#N/A</v>
      </c>
      <c r="J767" s="44" t="str">
        <f t="shared" si="22"/>
        <v xml:space="preserve"> - </v>
      </c>
      <c r="K767" s="44" t="e">
        <f>INDEX('Helper - Inputs'!$G$15:$G$66,MATCH(J767,'Helper - Inputs'!$D$15:$D$66,0),1)</f>
        <v>#N/A</v>
      </c>
      <c r="L767" s="44" t="e">
        <f t="shared" si="23"/>
        <v>#N/A</v>
      </c>
    </row>
    <row r="768" spans="1:12" x14ac:dyDescent="0.3">
      <c r="A768" s="2"/>
      <c r="B768" s="23"/>
      <c r="C768" s="8"/>
      <c r="D768" s="8"/>
      <c r="E768" s="2"/>
      <c r="F768" s="2"/>
      <c r="G768" s="8"/>
      <c r="I768" t="e">
        <f>INDEX('Helper - Drop-downs'!$C$12:$C$24,MATCH(C768,'Helper - Drop-downs'!$A$12:$A$24,0))</f>
        <v>#N/A</v>
      </c>
      <c r="J768" s="44" t="str">
        <f t="shared" si="22"/>
        <v xml:space="preserve"> - </v>
      </c>
      <c r="K768" s="44" t="e">
        <f>INDEX('Helper - Inputs'!$G$15:$G$66,MATCH(J768,'Helper - Inputs'!$D$15:$D$66,0),1)</f>
        <v>#N/A</v>
      </c>
      <c r="L768" s="44" t="e">
        <f t="shared" si="23"/>
        <v>#N/A</v>
      </c>
    </row>
    <row r="769" spans="1:12" x14ac:dyDescent="0.3">
      <c r="A769" s="2"/>
      <c r="B769" s="23"/>
      <c r="C769" s="8"/>
      <c r="D769" s="8"/>
      <c r="E769" s="2"/>
      <c r="F769" s="2"/>
      <c r="G769" s="8"/>
      <c r="I769" t="e">
        <f>INDEX('Helper - Drop-downs'!$C$12:$C$24,MATCH(C769,'Helper - Drop-downs'!$A$12:$A$24,0))</f>
        <v>#N/A</v>
      </c>
      <c r="J769" s="44" t="str">
        <f t="shared" si="22"/>
        <v xml:space="preserve"> - </v>
      </c>
      <c r="K769" s="44" t="e">
        <f>INDEX('Helper - Inputs'!$G$15:$G$66,MATCH(J769,'Helper - Inputs'!$D$15:$D$66,0),1)</f>
        <v>#N/A</v>
      </c>
      <c r="L769" s="44" t="e">
        <f t="shared" si="23"/>
        <v>#N/A</v>
      </c>
    </row>
    <row r="770" spans="1:12" x14ac:dyDescent="0.3">
      <c r="A770" s="2"/>
      <c r="B770" s="23"/>
      <c r="C770" s="8"/>
      <c r="D770" s="8"/>
      <c r="E770" s="2"/>
      <c r="F770" s="2"/>
      <c r="G770" s="8"/>
      <c r="I770" t="e">
        <f>INDEX('Helper - Drop-downs'!$C$12:$C$24,MATCH(C770,'Helper - Drop-downs'!$A$12:$A$24,0))</f>
        <v>#N/A</v>
      </c>
      <c r="J770" s="44" t="str">
        <f t="shared" si="22"/>
        <v xml:space="preserve"> - </v>
      </c>
      <c r="K770" s="44" t="e">
        <f>INDEX('Helper - Inputs'!$G$15:$G$66,MATCH(J770,'Helper - Inputs'!$D$15:$D$66,0),1)</f>
        <v>#N/A</v>
      </c>
      <c r="L770" s="44" t="e">
        <f t="shared" si="23"/>
        <v>#N/A</v>
      </c>
    </row>
    <row r="771" spans="1:12" x14ac:dyDescent="0.3">
      <c r="A771" s="2"/>
      <c r="B771" s="23"/>
      <c r="C771" s="8"/>
      <c r="D771" s="8"/>
      <c r="E771" s="2"/>
      <c r="F771" s="2"/>
      <c r="G771" s="8"/>
      <c r="I771" t="e">
        <f>INDEX('Helper - Drop-downs'!$C$12:$C$24,MATCH(C771,'Helper - Drop-downs'!$A$12:$A$24,0))</f>
        <v>#N/A</v>
      </c>
      <c r="J771" s="44" t="str">
        <f t="shared" si="22"/>
        <v xml:space="preserve"> - </v>
      </c>
      <c r="K771" s="44" t="e">
        <f>INDEX('Helper - Inputs'!$G$15:$G$66,MATCH(J771,'Helper - Inputs'!$D$15:$D$66,0),1)</f>
        <v>#N/A</v>
      </c>
      <c r="L771" s="44" t="e">
        <f t="shared" si="23"/>
        <v>#N/A</v>
      </c>
    </row>
    <row r="772" spans="1:12" x14ac:dyDescent="0.3">
      <c r="A772" s="2"/>
      <c r="B772" s="23"/>
      <c r="C772" s="8"/>
      <c r="D772" s="8"/>
      <c r="E772" s="2"/>
      <c r="F772" s="2"/>
      <c r="G772" s="8"/>
      <c r="I772" t="e">
        <f>INDEX('Helper - Drop-downs'!$C$12:$C$24,MATCH(C772,'Helper - Drop-downs'!$A$12:$A$24,0))</f>
        <v>#N/A</v>
      </c>
      <c r="J772" s="44" t="str">
        <f t="shared" si="22"/>
        <v xml:space="preserve"> - </v>
      </c>
      <c r="K772" s="44" t="e">
        <f>INDEX('Helper - Inputs'!$G$15:$G$66,MATCH(J772,'Helper - Inputs'!$D$15:$D$66,0),1)</f>
        <v>#N/A</v>
      </c>
      <c r="L772" s="44" t="e">
        <f t="shared" si="23"/>
        <v>#N/A</v>
      </c>
    </row>
    <row r="773" spans="1:12" x14ac:dyDescent="0.3">
      <c r="A773" s="2"/>
      <c r="B773" s="23"/>
      <c r="C773" s="8"/>
      <c r="D773" s="8"/>
      <c r="E773" s="2"/>
      <c r="F773" s="2"/>
      <c r="G773" s="8"/>
      <c r="I773" t="e">
        <f>INDEX('Helper - Drop-downs'!$C$12:$C$24,MATCH(C773,'Helper - Drop-downs'!$A$12:$A$24,0))</f>
        <v>#N/A</v>
      </c>
      <c r="J773" s="44" t="str">
        <f t="shared" si="22"/>
        <v xml:space="preserve"> - </v>
      </c>
      <c r="K773" s="44" t="e">
        <f>INDEX('Helper - Inputs'!$G$15:$G$66,MATCH(J773,'Helper - Inputs'!$D$15:$D$66,0),1)</f>
        <v>#N/A</v>
      </c>
      <c r="L773" s="44" t="e">
        <f t="shared" si="23"/>
        <v>#N/A</v>
      </c>
    </row>
    <row r="774" spans="1:12" x14ac:dyDescent="0.3">
      <c r="A774" s="2"/>
      <c r="B774" s="23"/>
      <c r="C774" s="8"/>
      <c r="D774" s="8"/>
      <c r="E774" s="2"/>
      <c r="F774" s="2"/>
      <c r="G774" s="8"/>
      <c r="I774" t="e">
        <f>INDEX('Helper - Drop-downs'!$C$12:$C$24,MATCH(C774,'Helper - Drop-downs'!$A$12:$A$24,0))</f>
        <v>#N/A</v>
      </c>
      <c r="J774" s="44" t="str">
        <f t="shared" ref="J774:J837" si="24">E774&amp;" - "&amp;F774</f>
        <v xml:space="preserve"> - </v>
      </c>
      <c r="K774" s="44" t="e">
        <f>INDEX('Helper - Inputs'!$G$15:$G$66,MATCH(J774,'Helper - Inputs'!$D$15:$D$66,0),1)</f>
        <v>#N/A</v>
      </c>
      <c r="L774" s="44" t="e">
        <f t="shared" ref="L774:L837" si="25">E774&amp;" - "&amp;K774</f>
        <v>#N/A</v>
      </c>
    </row>
    <row r="775" spans="1:12" x14ac:dyDescent="0.3">
      <c r="A775" s="2"/>
      <c r="B775" s="23"/>
      <c r="C775" s="8"/>
      <c r="D775" s="8"/>
      <c r="E775" s="2"/>
      <c r="F775" s="2"/>
      <c r="G775" s="8"/>
      <c r="I775" t="e">
        <f>INDEX('Helper - Drop-downs'!$C$12:$C$24,MATCH(C775,'Helper - Drop-downs'!$A$12:$A$24,0))</f>
        <v>#N/A</v>
      </c>
      <c r="J775" s="44" t="str">
        <f t="shared" si="24"/>
        <v xml:space="preserve"> - </v>
      </c>
      <c r="K775" s="44" t="e">
        <f>INDEX('Helper - Inputs'!$G$15:$G$66,MATCH(J775,'Helper - Inputs'!$D$15:$D$66,0),1)</f>
        <v>#N/A</v>
      </c>
      <c r="L775" s="44" t="e">
        <f t="shared" si="25"/>
        <v>#N/A</v>
      </c>
    </row>
    <row r="776" spans="1:12" x14ac:dyDescent="0.3">
      <c r="A776" s="2"/>
      <c r="B776" s="23"/>
      <c r="C776" s="8"/>
      <c r="D776" s="8"/>
      <c r="E776" s="2"/>
      <c r="F776" s="2"/>
      <c r="G776" s="8"/>
      <c r="I776" t="e">
        <f>INDEX('Helper - Drop-downs'!$C$12:$C$24,MATCH(C776,'Helper - Drop-downs'!$A$12:$A$24,0))</f>
        <v>#N/A</v>
      </c>
      <c r="J776" s="44" t="str">
        <f t="shared" si="24"/>
        <v xml:space="preserve"> - </v>
      </c>
      <c r="K776" s="44" t="e">
        <f>INDEX('Helper - Inputs'!$G$15:$G$66,MATCH(J776,'Helper - Inputs'!$D$15:$D$66,0),1)</f>
        <v>#N/A</v>
      </c>
      <c r="L776" s="44" t="e">
        <f t="shared" si="25"/>
        <v>#N/A</v>
      </c>
    </row>
    <row r="777" spans="1:12" x14ac:dyDescent="0.3">
      <c r="A777" s="2"/>
      <c r="B777" s="23"/>
      <c r="C777" s="8"/>
      <c r="D777" s="8"/>
      <c r="E777" s="2"/>
      <c r="F777" s="2"/>
      <c r="G777" s="8"/>
      <c r="I777" t="e">
        <f>INDEX('Helper - Drop-downs'!$C$12:$C$24,MATCH(C777,'Helper - Drop-downs'!$A$12:$A$24,0))</f>
        <v>#N/A</v>
      </c>
      <c r="J777" s="44" t="str">
        <f t="shared" si="24"/>
        <v xml:space="preserve"> - </v>
      </c>
      <c r="K777" s="44" t="e">
        <f>INDEX('Helper - Inputs'!$G$15:$G$66,MATCH(J777,'Helper - Inputs'!$D$15:$D$66,0),1)</f>
        <v>#N/A</v>
      </c>
      <c r="L777" s="44" t="e">
        <f t="shared" si="25"/>
        <v>#N/A</v>
      </c>
    </row>
    <row r="778" spans="1:12" x14ac:dyDescent="0.3">
      <c r="A778" s="2"/>
      <c r="B778" s="23"/>
      <c r="C778" s="8"/>
      <c r="D778" s="8"/>
      <c r="E778" s="2"/>
      <c r="F778" s="2"/>
      <c r="G778" s="8"/>
      <c r="I778" t="e">
        <f>INDEX('Helper - Drop-downs'!$C$12:$C$24,MATCH(C778,'Helper - Drop-downs'!$A$12:$A$24,0))</f>
        <v>#N/A</v>
      </c>
      <c r="J778" s="44" t="str">
        <f t="shared" si="24"/>
        <v xml:space="preserve"> - </v>
      </c>
      <c r="K778" s="44" t="e">
        <f>INDEX('Helper - Inputs'!$G$15:$G$66,MATCH(J778,'Helper - Inputs'!$D$15:$D$66,0),1)</f>
        <v>#N/A</v>
      </c>
      <c r="L778" s="44" t="e">
        <f t="shared" si="25"/>
        <v>#N/A</v>
      </c>
    </row>
    <row r="779" spans="1:12" x14ac:dyDescent="0.3">
      <c r="A779" s="2"/>
      <c r="B779" s="23"/>
      <c r="C779" s="8"/>
      <c r="D779" s="8"/>
      <c r="E779" s="2"/>
      <c r="F779" s="2"/>
      <c r="G779" s="8"/>
      <c r="I779" t="e">
        <f>INDEX('Helper - Drop-downs'!$C$12:$C$24,MATCH(C779,'Helper - Drop-downs'!$A$12:$A$24,0))</f>
        <v>#N/A</v>
      </c>
      <c r="J779" s="44" t="str">
        <f t="shared" si="24"/>
        <v xml:space="preserve"> - </v>
      </c>
      <c r="K779" s="44" t="e">
        <f>INDEX('Helper - Inputs'!$G$15:$G$66,MATCH(J779,'Helper - Inputs'!$D$15:$D$66,0),1)</f>
        <v>#N/A</v>
      </c>
      <c r="L779" s="44" t="e">
        <f t="shared" si="25"/>
        <v>#N/A</v>
      </c>
    </row>
    <row r="780" spans="1:12" x14ac:dyDescent="0.3">
      <c r="A780" s="2"/>
      <c r="B780" s="23"/>
      <c r="C780" s="8"/>
      <c r="D780" s="8"/>
      <c r="E780" s="2"/>
      <c r="F780" s="2"/>
      <c r="G780" s="8"/>
      <c r="I780" t="e">
        <f>INDEX('Helper - Drop-downs'!$C$12:$C$24,MATCH(C780,'Helper - Drop-downs'!$A$12:$A$24,0))</f>
        <v>#N/A</v>
      </c>
      <c r="J780" s="44" t="str">
        <f t="shared" si="24"/>
        <v xml:space="preserve"> - </v>
      </c>
      <c r="K780" s="44" t="e">
        <f>INDEX('Helper - Inputs'!$G$15:$G$66,MATCH(J780,'Helper - Inputs'!$D$15:$D$66,0),1)</f>
        <v>#N/A</v>
      </c>
      <c r="L780" s="44" t="e">
        <f t="shared" si="25"/>
        <v>#N/A</v>
      </c>
    </row>
    <row r="781" spans="1:12" x14ac:dyDescent="0.3">
      <c r="A781" s="2"/>
      <c r="B781" s="23"/>
      <c r="C781" s="8"/>
      <c r="D781" s="8"/>
      <c r="E781" s="2"/>
      <c r="F781" s="2"/>
      <c r="G781" s="8"/>
      <c r="I781" t="e">
        <f>INDEX('Helper - Drop-downs'!$C$12:$C$24,MATCH(C781,'Helper - Drop-downs'!$A$12:$A$24,0))</f>
        <v>#N/A</v>
      </c>
      <c r="J781" s="44" t="str">
        <f t="shared" si="24"/>
        <v xml:space="preserve"> - </v>
      </c>
      <c r="K781" s="44" t="e">
        <f>INDEX('Helper - Inputs'!$G$15:$G$66,MATCH(J781,'Helper - Inputs'!$D$15:$D$66,0),1)</f>
        <v>#N/A</v>
      </c>
      <c r="L781" s="44" t="e">
        <f t="shared" si="25"/>
        <v>#N/A</v>
      </c>
    </row>
    <row r="782" spans="1:12" x14ac:dyDescent="0.3">
      <c r="A782" s="2"/>
      <c r="B782" s="23"/>
      <c r="C782" s="8"/>
      <c r="D782" s="8"/>
      <c r="E782" s="2"/>
      <c r="F782" s="2"/>
      <c r="G782" s="8"/>
      <c r="I782" t="e">
        <f>INDEX('Helper - Drop-downs'!$C$12:$C$24,MATCH(C782,'Helper - Drop-downs'!$A$12:$A$24,0))</f>
        <v>#N/A</v>
      </c>
      <c r="J782" s="44" t="str">
        <f t="shared" si="24"/>
        <v xml:space="preserve"> - </v>
      </c>
      <c r="K782" s="44" t="e">
        <f>INDEX('Helper - Inputs'!$G$15:$G$66,MATCH(J782,'Helper - Inputs'!$D$15:$D$66,0),1)</f>
        <v>#N/A</v>
      </c>
      <c r="L782" s="44" t="e">
        <f t="shared" si="25"/>
        <v>#N/A</v>
      </c>
    </row>
    <row r="783" spans="1:12" x14ac:dyDescent="0.3">
      <c r="A783" s="2"/>
      <c r="B783" s="23"/>
      <c r="C783" s="8"/>
      <c r="D783" s="8"/>
      <c r="E783" s="2"/>
      <c r="F783" s="2"/>
      <c r="G783" s="8"/>
      <c r="I783" t="e">
        <f>INDEX('Helper - Drop-downs'!$C$12:$C$24,MATCH(C783,'Helper - Drop-downs'!$A$12:$A$24,0))</f>
        <v>#N/A</v>
      </c>
      <c r="J783" s="44" t="str">
        <f t="shared" si="24"/>
        <v xml:space="preserve"> - </v>
      </c>
      <c r="K783" s="44" t="e">
        <f>INDEX('Helper - Inputs'!$G$15:$G$66,MATCH(J783,'Helper - Inputs'!$D$15:$D$66,0),1)</f>
        <v>#N/A</v>
      </c>
      <c r="L783" s="44" t="e">
        <f t="shared" si="25"/>
        <v>#N/A</v>
      </c>
    </row>
    <row r="784" spans="1:12" x14ac:dyDescent="0.3">
      <c r="A784" s="2"/>
      <c r="B784" s="23"/>
      <c r="C784" s="8"/>
      <c r="D784" s="8"/>
      <c r="E784" s="2"/>
      <c r="F784" s="2"/>
      <c r="G784" s="8"/>
      <c r="I784" t="e">
        <f>INDEX('Helper - Drop-downs'!$C$12:$C$24,MATCH(C784,'Helper - Drop-downs'!$A$12:$A$24,0))</f>
        <v>#N/A</v>
      </c>
      <c r="J784" s="44" t="str">
        <f t="shared" si="24"/>
        <v xml:space="preserve"> - </v>
      </c>
      <c r="K784" s="44" t="e">
        <f>INDEX('Helper - Inputs'!$G$15:$G$66,MATCH(J784,'Helper - Inputs'!$D$15:$D$66,0),1)</f>
        <v>#N/A</v>
      </c>
      <c r="L784" s="44" t="e">
        <f t="shared" si="25"/>
        <v>#N/A</v>
      </c>
    </row>
    <row r="785" spans="1:12" x14ac:dyDescent="0.3">
      <c r="A785" s="2"/>
      <c r="B785" s="23"/>
      <c r="C785" s="8"/>
      <c r="D785" s="8"/>
      <c r="E785" s="2"/>
      <c r="F785" s="2"/>
      <c r="G785" s="8"/>
      <c r="I785" t="e">
        <f>INDEX('Helper - Drop-downs'!$C$12:$C$24,MATCH(C785,'Helper - Drop-downs'!$A$12:$A$24,0))</f>
        <v>#N/A</v>
      </c>
      <c r="J785" s="44" t="str">
        <f t="shared" si="24"/>
        <v xml:space="preserve"> - </v>
      </c>
      <c r="K785" s="44" t="e">
        <f>INDEX('Helper - Inputs'!$G$15:$G$66,MATCH(J785,'Helper - Inputs'!$D$15:$D$66,0),1)</f>
        <v>#N/A</v>
      </c>
      <c r="L785" s="44" t="e">
        <f t="shared" si="25"/>
        <v>#N/A</v>
      </c>
    </row>
    <row r="786" spans="1:12" x14ac:dyDescent="0.3">
      <c r="A786" s="2"/>
      <c r="B786" s="23"/>
      <c r="C786" s="8"/>
      <c r="D786" s="8"/>
      <c r="E786" s="2"/>
      <c r="F786" s="2"/>
      <c r="G786" s="8"/>
      <c r="I786" t="e">
        <f>INDEX('Helper - Drop-downs'!$C$12:$C$24,MATCH(C786,'Helper - Drop-downs'!$A$12:$A$24,0))</f>
        <v>#N/A</v>
      </c>
      <c r="J786" s="44" t="str">
        <f t="shared" si="24"/>
        <v xml:space="preserve"> - </v>
      </c>
      <c r="K786" s="44" t="e">
        <f>INDEX('Helper - Inputs'!$G$15:$G$66,MATCH(J786,'Helper - Inputs'!$D$15:$D$66,0),1)</f>
        <v>#N/A</v>
      </c>
      <c r="L786" s="44" t="e">
        <f t="shared" si="25"/>
        <v>#N/A</v>
      </c>
    </row>
    <row r="787" spans="1:12" x14ac:dyDescent="0.3">
      <c r="A787" s="2"/>
      <c r="B787" s="23"/>
      <c r="C787" s="8"/>
      <c r="D787" s="8"/>
      <c r="E787" s="2"/>
      <c r="F787" s="2"/>
      <c r="G787" s="8"/>
      <c r="I787" t="e">
        <f>INDEX('Helper - Drop-downs'!$C$12:$C$24,MATCH(C787,'Helper - Drop-downs'!$A$12:$A$24,0))</f>
        <v>#N/A</v>
      </c>
      <c r="J787" s="44" t="str">
        <f t="shared" si="24"/>
        <v xml:space="preserve"> - </v>
      </c>
      <c r="K787" s="44" t="e">
        <f>INDEX('Helper - Inputs'!$G$15:$G$66,MATCH(J787,'Helper - Inputs'!$D$15:$D$66,0),1)</f>
        <v>#N/A</v>
      </c>
      <c r="L787" s="44" t="e">
        <f t="shared" si="25"/>
        <v>#N/A</v>
      </c>
    </row>
    <row r="788" spans="1:12" x14ac:dyDescent="0.3">
      <c r="A788" s="2"/>
      <c r="B788" s="23"/>
      <c r="C788" s="8"/>
      <c r="D788" s="8"/>
      <c r="E788" s="2"/>
      <c r="F788" s="2"/>
      <c r="G788" s="8"/>
      <c r="I788" t="e">
        <f>INDEX('Helper - Drop-downs'!$C$12:$C$24,MATCH(C788,'Helper - Drop-downs'!$A$12:$A$24,0))</f>
        <v>#N/A</v>
      </c>
      <c r="J788" s="44" t="str">
        <f t="shared" si="24"/>
        <v xml:space="preserve"> - </v>
      </c>
      <c r="K788" s="44" t="e">
        <f>INDEX('Helper - Inputs'!$G$15:$G$66,MATCH(J788,'Helper - Inputs'!$D$15:$D$66,0),1)</f>
        <v>#N/A</v>
      </c>
      <c r="L788" s="44" t="e">
        <f t="shared" si="25"/>
        <v>#N/A</v>
      </c>
    </row>
    <row r="789" spans="1:12" x14ac:dyDescent="0.3">
      <c r="A789" s="2"/>
      <c r="B789" s="23"/>
      <c r="C789" s="8"/>
      <c r="D789" s="8"/>
      <c r="E789" s="2"/>
      <c r="F789" s="2"/>
      <c r="G789" s="8"/>
      <c r="I789" t="e">
        <f>INDEX('Helper - Drop-downs'!$C$12:$C$24,MATCH(C789,'Helper - Drop-downs'!$A$12:$A$24,0))</f>
        <v>#N/A</v>
      </c>
      <c r="J789" s="44" t="str">
        <f t="shared" si="24"/>
        <v xml:space="preserve"> - </v>
      </c>
      <c r="K789" s="44" t="e">
        <f>INDEX('Helper - Inputs'!$G$15:$G$66,MATCH(J789,'Helper - Inputs'!$D$15:$D$66,0),1)</f>
        <v>#N/A</v>
      </c>
      <c r="L789" s="44" t="e">
        <f t="shared" si="25"/>
        <v>#N/A</v>
      </c>
    </row>
    <row r="790" spans="1:12" x14ac:dyDescent="0.3">
      <c r="A790" s="2"/>
      <c r="B790" s="23"/>
      <c r="C790" s="8"/>
      <c r="D790" s="8"/>
      <c r="E790" s="2"/>
      <c r="F790" s="2"/>
      <c r="G790" s="8"/>
      <c r="I790" t="e">
        <f>INDEX('Helper - Drop-downs'!$C$12:$C$24,MATCH(C790,'Helper - Drop-downs'!$A$12:$A$24,0))</f>
        <v>#N/A</v>
      </c>
      <c r="J790" s="44" t="str">
        <f t="shared" si="24"/>
        <v xml:space="preserve"> - </v>
      </c>
      <c r="K790" s="44" t="e">
        <f>INDEX('Helper - Inputs'!$G$15:$G$66,MATCH(J790,'Helper - Inputs'!$D$15:$D$66,0),1)</f>
        <v>#N/A</v>
      </c>
      <c r="L790" s="44" t="e">
        <f t="shared" si="25"/>
        <v>#N/A</v>
      </c>
    </row>
    <row r="791" spans="1:12" x14ac:dyDescent="0.3">
      <c r="A791" s="2"/>
      <c r="B791" s="23"/>
      <c r="C791" s="8"/>
      <c r="D791" s="8"/>
      <c r="E791" s="2"/>
      <c r="F791" s="2"/>
      <c r="G791" s="8"/>
      <c r="I791" t="e">
        <f>INDEX('Helper - Drop-downs'!$C$12:$C$24,MATCH(C791,'Helper - Drop-downs'!$A$12:$A$24,0))</f>
        <v>#N/A</v>
      </c>
      <c r="J791" s="44" t="str">
        <f t="shared" si="24"/>
        <v xml:space="preserve"> - </v>
      </c>
      <c r="K791" s="44" t="e">
        <f>INDEX('Helper - Inputs'!$G$15:$G$66,MATCH(J791,'Helper - Inputs'!$D$15:$D$66,0),1)</f>
        <v>#N/A</v>
      </c>
      <c r="L791" s="44" t="e">
        <f t="shared" si="25"/>
        <v>#N/A</v>
      </c>
    </row>
    <row r="792" spans="1:12" x14ac:dyDescent="0.3">
      <c r="A792" s="2"/>
      <c r="B792" s="23"/>
      <c r="C792" s="8"/>
      <c r="D792" s="8"/>
      <c r="E792" s="2"/>
      <c r="F792" s="2"/>
      <c r="G792" s="8"/>
      <c r="I792" t="e">
        <f>INDEX('Helper - Drop-downs'!$C$12:$C$24,MATCH(C792,'Helper - Drop-downs'!$A$12:$A$24,0))</f>
        <v>#N/A</v>
      </c>
      <c r="J792" s="44" t="str">
        <f t="shared" si="24"/>
        <v xml:space="preserve"> - </v>
      </c>
      <c r="K792" s="44" t="e">
        <f>INDEX('Helper - Inputs'!$G$15:$G$66,MATCH(J792,'Helper - Inputs'!$D$15:$D$66,0),1)</f>
        <v>#N/A</v>
      </c>
      <c r="L792" s="44" t="e">
        <f t="shared" si="25"/>
        <v>#N/A</v>
      </c>
    </row>
    <row r="793" spans="1:12" x14ac:dyDescent="0.3">
      <c r="A793" s="2"/>
      <c r="B793" s="23"/>
      <c r="C793" s="8"/>
      <c r="D793" s="8"/>
      <c r="E793" s="2"/>
      <c r="F793" s="2"/>
      <c r="G793" s="8"/>
      <c r="I793" t="e">
        <f>INDEX('Helper - Drop-downs'!$C$12:$C$24,MATCH(C793,'Helper - Drop-downs'!$A$12:$A$24,0))</f>
        <v>#N/A</v>
      </c>
      <c r="J793" s="44" t="str">
        <f t="shared" si="24"/>
        <v xml:space="preserve"> - </v>
      </c>
      <c r="K793" s="44" t="e">
        <f>INDEX('Helper - Inputs'!$G$15:$G$66,MATCH(J793,'Helper - Inputs'!$D$15:$D$66,0),1)</f>
        <v>#N/A</v>
      </c>
      <c r="L793" s="44" t="e">
        <f t="shared" si="25"/>
        <v>#N/A</v>
      </c>
    </row>
    <row r="794" spans="1:12" x14ac:dyDescent="0.3">
      <c r="A794" s="2"/>
      <c r="B794" s="23"/>
      <c r="C794" s="8"/>
      <c r="D794" s="8"/>
      <c r="E794" s="2"/>
      <c r="F794" s="2"/>
      <c r="G794" s="8"/>
      <c r="I794" t="e">
        <f>INDEX('Helper - Drop-downs'!$C$12:$C$24,MATCH(C794,'Helper - Drop-downs'!$A$12:$A$24,0))</f>
        <v>#N/A</v>
      </c>
      <c r="J794" s="44" t="str">
        <f t="shared" si="24"/>
        <v xml:space="preserve"> - </v>
      </c>
      <c r="K794" s="44" t="e">
        <f>INDEX('Helper - Inputs'!$G$15:$G$66,MATCH(J794,'Helper - Inputs'!$D$15:$D$66,0),1)</f>
        <v>#N/A</v>
      </c>
      <c r="L794" s="44" t="e">
        <f t="shared" si="25"/>
        <v>#N/A</v>
      </c>
    </row>
    <row r="795" spans="1:12" x14ac:dyDescent="0.3">
      <c r="A795" s="2"/>
      <c r="B795" s="23"/>
      <c r="C795" s="8"/>
      <c r="D795" s="8"/>
      <c r="E795" s="2"/>
      <c r="F795" s="2"/>
      <c r="G795" s="8"/>
      <c r="I795" t="e">
        <f>INDEX('Helper - Drop-downs'!$C$12:$C$24,MATCH(C795,'Helper - Drop-downs'!$A$12:$A$24,0))</f>
        <v>#N/A</v>
      </c>
      <c r="J795" s="44" t="str">
        <f t="shared" si="24"/>
        <v xml:space="preserve"> - </v>
      </c>
      <c r="K795" s="44" t="e">
        <f>INDEX('Helper - Inputs'!$G$15:$G$66,MATCH(J795,'Helper - Inputs'!$D$15:$D$66,0),1)</f>
        <v>#N/A</v>
      </c>
      <c r="L795" s="44" t="e">
        <f t="shared" si="25"/>
        <v>#N/A</v>
      </c>
    </row>
    <row r="796" spans="1:12" x14ac:dyDescent="0.3">
      <c r="A796" s="2"/>
      <c r="B796" s="23"/>
      <c r="C796" s="8"/>
      <c r="D796" s="8"/>
      <c r="E796" s="2"/>
      <c r="F796" s="2"/>
      <c r="G796" s="8"/>
      <c r="I796" t="e">
        <f>INDEX('Helper - Drop-downs'!$C$12:$C$24,MATCH(C796,'Helper - Drop-downs'!$A$12:$A$24,0))</f>
        <v>#N/A</v>
      </c>
      <c r="J796" s="44" t="str">
        <f t="shared" si="24"/>
        <v xml:space="preserve"> - </v>
      </c>
      <c r="K796" s="44" t="e">
        <f>INDEX('Helper - Inputs'!$G$15:$G$66,MATCH(J796,'Helper - Inputs'!$D$15:$D$66,0),1)</f>
        <v>#N/A</v>
      </c>
      <c r="L796" s="44" t="e">
        <f t="shared" si="25"/>
        <v>#N/A</v>
      </c>
    </row>
    <row r="797" spans="1:12" x14ac:dyDescent="0.3">
      <c r="A797" s="2"/>
      <c r="B797" s="23"/>
      <c r="C797" s="8"/>
      <c r="D797" s="8"/>
      <c r="E797" s="2"/>
      <c r="F797" s="2"/>
      <c r="G797" s="8"/>
      <c r="I797" t="e">
        <f>INDEX('Helper - Drop-downs'!$C$12:$C$24,MATCH(C797,'Helper - Drop-downs'!$A$12:$A$24,0))</f>
        <v>#N/A</v>
      </c>
      <c r="J797" s="44" t="str">
        <f t="shared" si="24"/>
        <v xml:space="preserve"> - </v>
      </c>
      <c r="K797" s="44" t="e">
        <f>INDEX('Helper - Inputs'!$G$15:$G$66,MATCH(J797,'Helper - Inputs'!$D$15:$D$66,0),1)</f>
        <v>#N/A</v>
      </c>
      <c r="L797" s="44" t="e">
        <f t="shared" si="25"/>
        <v>#N/A</v>
      </c>
    </row>
    <row r="798" spans="1:12" x14ac:dyDescent="0.3">
      <c r="A798" s="2"/>
      <c r="B798" s="23"/>
      <c r="C798" s="8"/>
      <c r="D798" s="8"/>
      <c r="E798" s="2"/>
      <c r="F798" s="2"/>
      <c r="G798" s="8"/>
      <c r="I798" t="e">
        <f>INDEX('Helper - Drop-downs'!$C$12:$C$24,MATCH(C798,'Helper - Drop-downs'!$A$12:$A$24,0))</f>
        <v>#N/A</v>
      </c>
      <c r="J798" s="44" t="str">
        <f t="shared" si="24"/>
        <v xml:space="preserve"> - </v>
      </c>
      <c r="K798" s="44" t="e">
        <f>INDEX('Helper - Inputs'!$G$15:$G$66,MATCH(J798,'Helper - Inputs'!$D$15:$D$66,0),1)</f>
        <v>#N/A</v>
      </c>
      <c r="L798" s="44" t="e">
        <f t="shared" si="25"/>
        <v>#N/A</v>
      </c>
    </row>
    <row r="799" spans="1:12" x14ac:dyDescent="0.3">
      <c r="A799" s="2"/>
      <c r="B799" s="23"/>
      <c r="C799" s="8"/>
      <c r="D799" s="8"/>
      <c r="E799" s="2"/>
      <c r="F799" s="2"/>
      <c r="G799" s="8"/>
      <c r="I799" t="e">
        <f>INDEX('Helper - Drop-downs'!$C$12:$C$24,MATCH(C799,'Helper - Drop-downs'!$A$12:$A$24,0))</f>
        <v>#N/A</v>
      </c>
      <c r="J799" s="44" t="str">
        <f t="shared" si="24"/>
        <v xml:space="preserve"> - </v>
      </c>
      <c r="K799" s="44" t="e">
        <f>INDEX('Helper - Inputs'!$G$15:$G$66,MATCH(J799,'Helper - Inputs'!$D$15:$D$66,0),1)</f>
        <v>#N/A</v>
      </c>
      <c r="L799" s="44" t="e">
        <f t="shared" si="25"/>
        <v>#N/A</v>
      </c>
    </row>
    <row r="800" spans="1:12" x14ac:dyDescent="0.3">
      <c r="A800" s="2"/>
      <c r="B800" s="23"/>
      <c r="C800" s="8"/>
      <c r="D800" s="8"/>
      <c r="E800" s="2"/>
      <c r="F800" s="2"/>
      <c r="G800" s="8"/>
      <c r="I800" t="e">
        <f>INDEX('Helper - Drop-downs'!$C$12:$C$24,MATCH(C800,'Helper - Drop-downs'!$A$12:$A$24,0))</f>
        <v>#N/A</v>
      </c>
      <c r="J800" s="44" t="str">
        <f t="shared" si="24"/>
        <v xml:space="preserve"> - </v>
      </c>
      <c r="K800" s="44" t="e">
        <f>INDEX('Helper - Inputs'!$G$15:$G$66,MATCH(J800,'Helper - Inputs'!$D$15:$D$66,0),1)</f>
        <v>#N/A</v>
      </c>
      <c r="L800" s="44" t="e">
        <f t="shared" si="25"/>
        <v>#N/A</v>
      </c>
    </row>
    <row r="801" spans="1:12" x14ac:dyDescent="0.3">
      <c r="A801" s="2"/>
      <c r="B801" s="23"/>
      <c r="C801" s="8"/>
      <c r="D801" s="8"/>
      <c r="E801" s="2"/>
      <c r="F801" s="2"/>
      <c r="G801" s="8"/>
      <c r="I801" t="e">
        <f>INDEX('Helper - Drop-downs'!$C$12:$C$24,MATCH(C801,'Helper - Drop-downs'!$A$12:$A$24,0))</f>
        <v>#N/A</v>
      </c>
      <c r="J801" s="44" t="str">
        <f t="shared" si="24"/>
        <v xml:space="preserve"> - </v>
      </c>
      <c r="K801" s="44" t="e">
        <f>INDEX('Helper - Inputs'!$G$15:$G$66,MATCH(J801,'Helper - Inputs'!$D$15:$D$66,0),1)</f>
        <v>#N/A</v>
      </c>
      <c r="L801" s="44" t="e">
        <f t="shared" si="25"/>
        <v>#N/A</v>
      </c>
    </row>
    <row r="802" spans="1:12" x14ac:dyDescent="0.3">
      <c r="A802" s="2"/>
      <c r="B802" s="23"/>
      <c r="C802" s="8"/>
      <c r="D802" s="8"/>
      <c r="E802" s="2"/>
      <c r="F802" s="2"/>
      <c r="G802" s="8"/>
      <c r="I802" t="e">
        <f>INDEX('Helper - Drop-downs'!$C$12:$C$24,MATCH(C802,'Helper - Drop-downs'!$A$12:$A$24,0))</f>
        <v>#N/A</v>
      </c>
      <c r="J802" s="44" t="str">
        <f t="shared" si="24"/>
        <v xml:space="preserve"> - </v>
      </c>
      <c r="K802" s="44" t="e">
        <f>INDEX('Helper - Inputs'!$G$15:$G$66,MATCH(J802,'Helper - Inputs'!$D$15:$D$66,0),1)</f>
        <v>#N/A</v>
      </c>
      <c r="L802" s="44" t="e">
        <f t="shared" si="25"/>
        <v>#N/A</v>
      </c>
    </row>
    <row r="803" spans="1:12" x14ac:dyDescent="0.3">
      <c r="A803" s="2"/>
      <c r="B803" s="23"/>
      <c r="C803" s="8"/>
      <c r="D803" s="8"/>
      <c r="E803" s="2"/>
      <c r="F803" s="2"/>
      <c r="G803" s="8"/>
      <c r="I803" t="e">
        <f>INDEX('Helper - Drop-downs'!$C$12:$C$24,MATCH(C803,'Helper - Drop-downs'!$A$12:$A$24,0))</f>
        <v>#N/A</v>
      </c>
      <c r="J803" s="44" t="str">
        <f t="shared" si="24"/>
        <v xml:space="preserve"> - </v>
      </c>
      <c r="K803" s="44" t="e">
        <f>INDEX('Helper - Inputs'!$G$15:$G$66,MATCH(J803,'Helper - Inputs'!$D$15:$D$66,0),1)</f>
        <v>#N/A</v>
      </c>
      <c r="L803" s="44" t="e">
        <f t="shared" si="25"/>
        <v>#N/A</v>
      </c>
    </row>
    <row r="804" spans="1:12" x14ac:dyDescent="0.3">
      <c r="A804" s="2"/>
      <c r="B804" s="23"/>
      <c r="C804" s="8"/>
      <c r="D804" s="8"/>
      <c r="E804" s="2"/>
      <c r="F804" s="2"/>
      <c r="G804" s="8"/>
      <c r="I804" t="e">
        <f>INDEX('Helper - Drop-downs'!$C$12:$C$24,MATCH(C804,'Helper - Drop-downs'!$A$12:$A$24,0))</f>
        <v>#N/A</v>
      </c>
      <c r="J804" s="44" t="str">
        <f t="shared" si="24"/>
        <v xml:space="preserve"> - </v>
      </c>
      <c r="K804" s="44" t="e">
        <f>INDEX('Helper - Inputs'!$G$15:$G$66,MATCH(J804,'Helper - Inputs'!$D$15:$D$66,0),1)</f>
        <v>#N/A</v>
      </c>
      <c r="L804" s="44" t="e">
        <f t="shared" si="25"/>
        <v>#N/A</v>
      </c>
    </row>
    <row r="805" spans="1:12" x14ac:dyDescent="0.3">
      <c r="A805" s="2"/>
      <c r="B805" s="23"/>
      <c r="C805" s="8"/>
      <c r="D805" s="8"/>
      <c r="E805" s="2"/>
      <c r="F805" s="2"/>
      <c r="G805" s="8"/>
      <c r="I805" t="e">
        <f>INDEX('Helper - Drop-downs'!$C$12:$C$24,MATCH(C805,'Helper - Drop-downs'!$A$12:$A$24,0))</f>
        <v>#N/A</v>
      </c>
      <c r="J805" s="44" t="str">
        <f t="shared" si="24"/>
        <v xml:space="preserve"> - </v>
      </c>
      <c r="K805" s="44" t="e">
        <f>INDEX('Helper - Inputs'!$G$15:$G$66,MATCH(J805,'Helper - Inputs'!$D$15:$D$66,0),1)</f>
        <v>#N/A</v>
      </c>
      <c r="L805" s="44" t="e">
        <f t="shared" si="25"/>
        <v>#N/A</v>
      </c>
    </row>
    <row r="806" spans="1:12" x14ac:dyDescent="0.3">
      <c r="A806" s="2"/>
      <c r="B806" s="23"/>
      <c r="C806" s="8"/>
      <c r="D806" s="8"/>
      <c r="E806" s="2"/>
      <c r="F806" s="2"/>
      <c r="G806" s="8"/>
      <c r="I806" t="e">
        <f>INDEX('Helper - Drop-downs'!$C$12:$C$24,MATCH(C806,'Helper - Drop-downs'!$A$12:$A$24,0))</f>
        <v>#N/A</v>
      </c>
      <c r="J806" s="44" t="str">
        <f t="shared" si="24"/>
        <v xml:space="preserve"> - </v>
      </c>
      <c r="K806" s="44" t="e">
        <f>INDEX('Helper - Inputs'!$G$15:$G$66,MATCH(J806,'Helper - Inputs'!$D$15:$D$66,0),1)</f>
        <v>#N/A</v>
      </c>
      <c r="L806" s="44" t="e">
        <f t="shared" si="25"/>
        <v>#N/A</v>
      </c>
    </row>
    <row r="807" spans="1:12" x14ac:dyDescent="0.3">
      <c r="A807" s="2"/>
      <c r="B807" s="23"/>
      <c r="C807" s="8"/>
      <c r="D807" s="8"/>
      <c r="E807" s="2"/>
      <c r="F807" s="2"/>
      <c r="G807" s="8"/>
      <c r="I807" t="e">
        <f>INDEX('Helper - Drop-downs'!$C$12:$C$24,MATCH(C807,'Helper - Drop-downs'!$A$12:$A$24,0))</f>
        <v>#N/A</v>
      </c>
      <c r="J807" s="44" t="str">
        <f t="shared" si="24"/>
        <v xml:space="preserve"> - </v>
      </c>
      <c r="K807" s="44" t="e">
        <f>INDEX('Helper - Inputs'!$G$15:$G$66,MATCH(J807,'Helper - Inputs'!$D$15:$D$66,0),1)</f>
        <v>#N/A</v>
      </c>
      <c r="L807" s="44" t="e">
        <f t="shared" si="25"/>
        <v>#N/A</v>
      </c>
    </row>
    <row r="808" spans="1:12" x14ac:dyDescent="0.3">
      <c r="A808" s="2"/>
      <c r="B808" s="23"/>
      <c r="C808" s="8"/>
      <c r="D808" s="8"/>
      <c r="E808" s="2"/>
      <c r="F808" s="2"/>
      <c r="G808" s="8"/>
      <c r="I808" t="e">
        <f>INDEX('Helper - Drop-downs'!$C$12:$C$24,MATCH(C808,'Helper - Drop-downs'!$A$12:$A$24,0))</f>
        <v>#N/A</v>
      </c>
      <c r="J808" s="44" t="str">
        <f t="shared" si="24"/>
        <v xml:space="preserve"> - </v>
      </c>
      <c r="K808" s="44" t="e">
        <f>INDEX('Helper - Inputs'!$G$15:$G$66,MATCH(J808,'Helper - Inputs'!$D$15:$D$66,0),1)</f>
        <v>#N/A</v>
      </c>
      <c r="L808" s="44" t="e">
        <f t="shared" si="25"/>
        <v>#N/A</v>
      </c>
    </row>
    <row r="809" spans="1:12" x14ac:dyDescent="0.3">
      <c r="A809" s="2"/>
      <c r="B809" s="23"/>
      <c r="C809" s="8"/>
      <c r="D809" s="8"/>
      <c r="E809" s="2"/>
      <c r="F809" s="2"/>
      <c r="G809" s="8"/>
      <c r="I809" t="e">
        <f>INDEX('Helper - Drop-downs'!$C$12:$C$24,MATCH(C809,'Helper - Drop-downs'!$A$12:$A$24,0))</f>
        <v>#N/A</v>
      </c>
      <c r="J809" s="44" t="str">
        <f t="shared" si="24"/>
        <v xml:space="preserve"> - </v>
      </c>
      <c r="K809" s="44" t="e">
        <f>INDEX('Helper - Inputs'!$G$15:$G$66,MATCH(J809,'Helper - Inputs'!$D$15:$D$66,0),1)</f>
        <v>#N/A</v>
      </c>
      <c r="L809" s="44" t="e">
        <f t="shared" si="25"/>
        <v>#N/A</v>
      </c>
    </row>
    <row r="810" spans="1:12" x14ac:dyDescent="0.3">
      <c r="A810" s="2"/>
      <c r="B810" s="23"/>
      <c r="C810" s="8"/>
      <c r="D810" s="8"/>
      <c r="E810" s="2"/>
      <c r="F810" s="2"/>
      <c r="G810" s="8"/>
      <c r="I810" t="e">
        <f>INDEX('Helper - Drop-downs'!$C$12:$C$24,MATCH(C810,'Helper - Drop-downs'!$A$12:$A$24,0))</f>
        <v>#N/A</v>
      </c>
      <c r="J810" s="44" t="str">
        <f t="shared" si="24"/>
        <v xml:space="preserve"> - </v>
      </c>
      <c r="K810" s="44" t="e">
        <f>INDEX('Helper - Inputs'!$G$15:$G$66,MATCH(J810,'Helper - Inputs'!$D$15:$D$66,0),1)</f>
        <v>#N/A</v>
      </c>
      <c r="L810" s="44" t="e">
        <f t="shared" si="25"/>
        <v>#N/A</v>
      </c>
    </row>
    <row r="811" spans="1:12" x14ac:dyDescent="0.3">
      <c r="A811" s="2"/>
      <c r="B811" s="23"/>
      <c r="C811" s="8"/>
      <c r="D811" s="8"/>
      <c r="E811" s="2"/>
      <c r="F811" s="2"/>
      <c r="G811" s="8"/>
      <c r="I811" t="e">
        <f>INDEX('Helper - Drop-downs'!$C$12:$C$24,MATCH(C811,'Helper - Drop-downs'!$A$12:$A$24,0))</f>
        <v>#N/A</v>
      </c>
      <c r="J811" s="44" t="str">
        <f t="shared" si="24"/>
        <v xml:space="preserve"> - </v>
      </c>
      <c r="K811" s="44" t="e">
        <f>INDEX('Helper - Inputs'!$G$15:$G$66,MATCH(J811,'Helper - Inputs'!$D$15:$D$66,0),1)</f>
        <v>#N/A</v>
      </c>
      <c r="L811" s="44" t="e">
        <f t="shared" si="25"/>
        <v>#N/A</v>
      </c>
    </row>
    <row r="812" spans="1:12" x14ac:dyDescent="0.3">
      <c r="A812" s="2"/>
      <c r="B812" s="23"/>
      <c r="C812" s="8"/>
      <c r="D812" s="8"/>
      <c r="E812" s="2"/>
      <c r="F812" s="2"/>
      <c r="G812" s="8"/>
      <c r="I812" t="e">
        <f>INDEX('Helper - Drop-downs'!$C$12:$C$24,MATCH(C812,'Helper - Drop-downs'!$A$12:$A$24,0))</f>
        <v>#N/A</v>
      </c>
      <c r="J812" s="44" t="str">
        <f t="shared" si="24"/>
        <v xml:space="preserve"> - </v>
      </c>
      <c r="K812" s="44" t="e">
        <f>INDEX('Helper - Inputs'!$G$15:$G$66,MATCH(J812,'Helper - Inputs'!$D$15:$D$66,0),1)</f>
        <v>#N/A</v>
      </c>
      <c r="L812" s="44" t="e">
        <f t="shared" si="25"/>
        <v>#N/A</v>
      </c>
    </row>
    <row r="813" spans="1:12" x14ac:dyDescent="0.3">
      <c r="A813" s="2"/>
      <c r="B813" s="23"/>
      <c r="C813" s="8"/>
      <c r="D813" s="8"/>
      <c r="E813" s="2"/>
      <c r="F813" s="2"/>
      <c r="G813" s="8"/>
      <c r="I813" t="e">
        <f>INDEX('Helper - Drop-downs'!$C$12:$C$24,MATCH(C813,'Helper - Drop-downs'!$A$12:$A$24,0))</f>
        <v>#N/A</v>
      </c>
      <c r="J813" s="44" t="str">
        <f t="shared" si="24"/>
        <v xml:space="preserve"> - </v>
      </c>
      <c r="K813" s="44" t="e">
        <f>INDEX('Helper - Inputs'!$G$15:$G$66,MATCH(J813,'Helper - Inputs'!$D$15:$D$66,0),1)</f>
        <v>#N/A</v>
      </c>
      <c r="L813" s="44" t="e">
        <f t="shared" si="25"/>
        <v>#N/A</v>
      </c>
    </row>
    <row r="814" spans="1:12" x14ac:dyDescent="0.3">
      <c r="A814" s="2"/>
      <c r="B814" s="23"/>
      <c r="C814" s="8"/>
      <c r="D814" s="8"/>
      <c r="E814" s="2"/>
      <c r="F814" s="2"/>
      <c r="G814" s="8"/>
      <c r="I814" t="e">
        <f>INDEX('Helper - Drop-downs'!$C$12:$C$24,MATCH(C814,'Helper - Drop-downs'!$A$12:$A$24,0))</f>
        <v>#N/A</v>
      </c>
      <c r="J814" s="44" t="str">
        <f t="shared" si="24"/>
        <v xml:space="preserve"> - </v>
      </c>
      <c r="K814" s="44" t="e">
        <f>INDEX('Helper - Inputs'!$G$15:$G$66,MATCH(J814,'Helper - Inputs'!$D$15:$D$66,0),1)</f>
        <v>#N/A</v>
      </c>
      <c r="L814" s="44" t="e">
        <f t="shared" si="25"/>
        <v>#N/A</v>
      </c>
    </row>
    <row r="815" spans="1:12" x14ac:dyDescent="0.3">
      <c r="A815" s="2"/>
      <c r="B815" s="23"/>
      <c r="C815" s="8"/>
      <c r="D815" s="8"/>
      <c r="E815" s="2"/>
      <c r="F815" s="2"/>
      <c r="G815" s="8"/>
      <c r="I815" t="e">
        <f>INDEX('Helper - Drop-downs'!$C$12:$C$24,MATCH(C815,'Helper - Drop-downs'!$A$12:$A$24,0))</f>
        <v>#N/A</v>
      </c>
      <c r="J815" s="44" t="str">
        <f t="shared" si="24"/>
        <v xml:space="preserve"> - </v>
      </c>
      <c r="K815" s="44" t="e">
        <f>INDEX('Helper - Inputs'!$G$15:$G$66,MATCH(J815,'Helper - Inputs'!$D$15:$D$66,0),1)</f>
        <v>#N/A</v>
      </c>
      <c r="L815" s="44" t="e">
        <f t="shared" si="25"/>
        <v>#N/A</v>
      </c>
    </row>
    <row r="816" spans="1:12" x14ac:dyDescent="0.3">
      <c r="A816" s="2"/>
      <c r="B816" s="23"/>
      <c r="C816" s="8"/>
      <c r="D816" s="8"/>
      <c r="E816" s="2"/>
      <c r="F816" s="2"/>
      <c r="G816" s="8"/>
      <c r="I816" t="e">
        <f>INDEX('Helper - Drop-downs'!$C$12:$C$24,MATCH(C816,'Helper - Drop-downs'!$A$12:$A$24,0))</f>
        <v>#N/A</v>
      </c>
      <c r="J816" s="44" t="str">
        <f t="shared" si="24"/>
        <v xml:space="preserve"> - </v>
      </c>
      <c r="K816" s="44" t="e">
        <f>INDEX('Helper - Inputs'!$G$15:$G$66,MATCH(J816,'Helper - Inputs'!$D$15:$D$66,0),1)</f>
        <v>#N/A</v>
      </c>
      <c r="L816" s="44" t="e">
        <f t="shared" si="25"/>
        <v>#N/A</v>
      </c>
    </row>
    <row r="817" spans="1:12" x14ac:dyDescent="0.3">
      <c r="A817" s="2"/>
      <c r="B817" s="23"/>
      <c r="C817" s="8"/>
      <c r="D817" s="8"/>
      <c r="E817" s="2"/>
      <c r="F817" s="2"/>
      <c r="G817" s="8"/>
      <c r="I817" t="e">
        <f>INDEX('Helper - Drop-downs'!$C$12:$C$24,MATCH(C817,'Helper - Drop-downs'!$A$12:$A$24,0))</f>
        <v>#N/A</v>
      </c>
      <c r="J817" s="44" t="str">
        <f t="shared" si="24"/>
        <v xml:space="preserve"> - </v>
      </c>
      <c r="K817" s="44" t="e">
        <f>INDEX('Helper - Inputs'!$G$15:$G$66,MATCH(J817,'Helper - Inputs'!$D$15:$D$66,0),1)</f>
        <v>#N/A</v>
      </c>
      <c r="L817" s="44" t="e">
        <f t="shared" si="25"/>
        <v>#N/A</v>
      </c>
    </row>
    <row r="818" spans="1:12" x14ac:dyDescent="0.3">
      <c r="A818" s="2"/>
      <c r="B818" s="23"/>
      <c r="C818" s="8"/>
      <c r="D818" s="8"/>
      <c r="E818" s="2"/>
      <c r="F818" s="2"/>
      <c r="G818" s="8"/>
      <c r="I818" t="e">
        <f>INDEX('Helper - Drop-downs'!$C$12:$C$24,MATCH(C818,'Helper - Drop-downs'!$A$12:$A$24,0))</f>
        <v>#N/A</v>
      </c>
      <c r="J818" s="44" t="str">
        <f t="shared" si="24"/>
        <v xml:space="preserve"> - </v>
      </c>
      <c r="K818" s="44" t="e">
        <f>INDEX('Helper - Inputs'!$G$15:$G$66,MATCH(J818,'Helper - Inputs'!$D$15:$D$66,0),1)</f>
        <v>#N/A</v>
      </c>
      <c r="L818" s="44" t="e">
        <f t="shared" si="25"/>
        <v>#N/A</v>
      </c>
    </row>
    <row r="819" spans="1:12" x14ac:dyDescent="0.3">
      <c r="A819" s="2"/>
      <c r="B819" s="23"/>
      <c r="C819" s="8"/>
      <c r="D819" s="8"/>
      <c r="E819" s="2"/>
      <c r="F819" s="2"/>
      <c r="G819" s="8"/>
      <c r="I819" t="e">
        <f>INDEX('Helper - Drop-downs'!$C$12:$C$24,MATCH(C819,'Helper - Drop-downs'!$A$12:$A$24,0))</f>
        <v>#N/A</v>
      </c>
      <c r="J819" s="44" t="str">
        <f t="shared" si="24"/>
        <v xml:space="preserve"> - </v>
      </c>
      <c r="K819" s="44" t="e">
        <f>INDEX('Helper - Inputs'!$G$15:$G$66,MATCH(J819,'Helper - Inputs'!$D$15:$D$66,0),1)</f>
        <v>#N/A</v>
      </c>
      <c r="L819" s="44" t="e">
        <f t="shared" si="25"/>
        <v>#N/A</v>
      </c>
    </row>
    <row r="820" spans="1:12" x14ac:dyDescent="0.3">
      <c r="A820" s="2"/>
      <c r="B820" s="23"/>
      <c r="C820" s="8"/>
      <c r="D820" s="8"/>
      <c r="E820" s="2"/>
      <c r="F820" s="2"/>
      <c r="G820" s="8"/>
      <c r="I820" t="e">
        <f>INDEX('Helper - Drop-downs'!$C$12:$C$24,MATCH(C820,'Helper - Drop-downs'!$A$12:$A$24,0))</f>
        <v>#N/A</v>
      </c>
      <c r="J820" s="44" t="str">
        <f t="shared" si="24"/>
        <v xml:space="preserve"> - </v>
      </c>
      <c r="K820" s="44" t="e">
        <f>INDEX('Helper - Inputs'!$G$15:$G$66,MATCH(J820,'Helper - Inputs'!$D$15:$D$66,0),1)</f>
        <v>#N/A</v>
      </c>
      <c r="L820" s="44" t="e">
        <f t="shared" si="25"/>
        <v>#N/A</v>
      </c>
    </row>
    <row r="821" spans="1:12" x14ac:dyDescent="0.3">
      <c r="A821" s="2"/>
      <c r="B821" s="23"/>
      <c r="C821" s="8"/>
      <c r="D821" s="8"/>
      <c r="E821" s="2"/>
      <c r="F821" s="2"/>
      <c r="G821" s="8"/>
      <c r="I821" t="e">
        <f>INDEX('Helper - Drop-downs'!$C$12:$C$24,MATCH(C821,'Helper - Drop-downs'!$A$12:$A$24,0))</f>
        <v>#N/A</v>
      </c>
      <c r="J821" s="44" t="str">
        <f t="shared" si="24"/>
        <v xml:space="preserve"> - </v>
      </c>
      <c r="K821" s="44" t="e">
        <f>INDEX('Helper - Inputs'!$G$15:$G$66,MATCH(J821,'Helper - Inputs'!$D$15:$D$66,0),1)</f>
        <v>#N/A</v>
      </c>
      <c r="L821" s="44" t="e">
        <f t="shared" si="25"/>
        <v>#N/A</v>
      </c>
    </row>
    <row r="822" spans="1:12" x14ac:dyDescent="0.3">
      <c r="A822" s="2"/>
      <c r="B822" s="23"/>
      <c r="C822" s="8"/>
      <c r="D822" s="8"/>
      <c r="E822" s="2"/>
      <c r="F822" s="2"/>
      <c r="G822" s="8"/>
      <c r="I822" t="e">
        <f>INDEX('Helper - Drop-downs'!$C$12:$C$24,MATCH(C822,'Helper - Drop-downs'!$A$12:$A$24,0))</f>
        <v>#N/A</v>
      </c>
      <c r="J822" s="44" t="str">
        <f t="shared" si="24"/>
        <v xml:space="preserve"> - </v>
      </c>
      <c r="K822" s="44" t="e">
        <f>INDEX('Helper - Inputs'!$G$15:$G$66,MATCH(J822,'Helper - Inputs'!$D$15:$D$66,0),1)</f>
        <v>#N/A</v>
      </c>
      <c r="L822" s="44" t="e">
        <f t="shared" si="25"/>
        <v>#N/A</v>
      </c>
    </row>
    <row r="823" spans="1:12" x14ac:dyDescent="0.3">
      <c r="A823" s="2"/>
      <c r="B823" s="23"/>
      <c r="C823" s="8"/>
      <c r="D823" s="8"/>
      <c r="E823" s="2"/>
      <c r="F823" s="2"/>
      <c r="G823" s="8"/>
      <c r="I823" t="e">
        <f>INDEX('Helper - Drop-downs'!$C$12:$C$24,MATCH(C823,'Helper - Drop-downs'!$A$12:$A$24,0))</f>
        <v>#N/A</v>
      </c>
      <c r="J823" s="44" t="str">
        <f t="shared" si="24"/>
        <v xml:space="preserve"> - </v>
      </c>
      <c r="K823" s="44" t="e">
        <f>INDEX('Helper - Inputs'!$G$15:$G$66,MATCH(J823,'Helper - Inputs'!$D$15:$D$66,0),1)</f>
        <v>#N/A</v>
      </c>
      <c r="L823" s="44" t="e">
        <f t="shared" si="25"/>
        <v>#N/A</v>
      </c>
    </row>
    <row r="824" spans="1:12" x14ac:dyDescent="0.3">
      <c r="A824" s="2"/>
      <c r="B824" s="23"/>
      <c r="C824" s="8"/>
      <c r="D824" s="8"/>
      <c r="E824" s="2"/>
      <c r="F824" s="2"/>
      <c r="G824" s="8"/>
      <c r="I824" t="e">
        <f>INDEX('Helper - Drop-downs'!$C$12:$C$24,MATCH(C824,'Helper - Drop-downs'!$A$12:$A$24,0))</f>
        <v>#N/A</v>
      </c>
      <c r="J824" s="44" t="str">
        <f t="shared" si="24"/>
        <v xml:space="preserve"> - </v>
      </c>
      <c r="K824" s="44" t="e">
        <f>INDEX('Helper - Inputs'!$G$15:$G$66,MATCH(J824,'Helper - Inputs'!$D$15:$D$66,0),1)</f>
        <v>#N/A</v>
      </c>
      <c r="L824" s="44" t="e">
        <f t="shared" si="25"/>
        <v>#N/A</v>
      </c>
    </row>
    <row r="825" spans="1:12" x14ac:dyDescent="0.3">
      <c r="A825" s="2"/>
      <c r="B825" s="23"/>
      <c r="C825" s="8"/>
      <c r="D825" s="8"/>
      <c r="E825" s="2"/>
      <c r="F825" s="2"/>
      <c r="G825" s="8"/>
      <c r="I825" t="e">
        <f>INDEX('Helper - Drop-downs'!$C$12:$C$24,MATCH(C825,'Helper - Drop-downs'!$A$12:$A$24,0))</f>
        <v>#N/A</v>
      </c>
      <c r="J825" s="44" t="str">
        <f t="shared" si="24"/>
        <v xml:space="preserve"> - </v>
      </c>
      <c r="K825" s="44" t="e">
        <f>INDEX('Helper - Inputs'!$G$15:$G$66,MATCH(J825,'Helper - Inputs'!$D$15:$D$66,0),1)</f>
        <v>#N/A</v>
      </c>
      <c r="L825" s="44" t="e">
        <f t="shared" si="25"/>
        <v>#N/A</v>
      </c>
    </row>
    <row r="826" spans="1:12" x14ac:dyDescent="0.3">
      <c r="A826" s="2"/>
      <c r="B826" s="23"/>
      <c r="C826" s="8"/>
      <c r="D826" s="8"/>
      <c r="E826" s="2"/>
      <c r="F826" s="2"/>
      <c r="G826" s="8"/>
      <c r="I826" t="e">
        <f>INDEX('Helper - Drop-downs'!$C$12:$C$24,MATCH(C826,'Helper - Drop-downs'!$A$12:$A$24,0))</f>
        <v>#N/A</v>
      </c>
      <c r="J826" s="44" t="str">
        <f t="shared" si="24"/>
        <v xml:space="preserve"> - </v>
      </c>
      <c r="K826" s="44" t="e">
        <f>INDEX('Helper - Inputs'!$G$15:$G$66,MATCH(J826,'Helper - Inputs'!$D$15:$D$66,0),1)</f>
        <v>#N/A</v>
      </c>
      <c r="L826" s="44" t="e">
        <f t="shared" si="25"/>
        <v>#N/A</v>
      </c>
    </row>
    <row r="827" spans="1:12" x14ac:dyDescent="0.3">
      <c r="A827" s="2"/>
      <c r="B827" s="23"/>
      <c r="C827" s="8"/>
      <c r="D827" s="8"/>
      <c r="E827" s="2"/>
      <c r="F827" s="2"/>
      <c r="G827" s="8"/>
      <c r="I827" t="e">
        <f>INDEX('Helper - Drop-downs'!$C$12:$C$24,MATCH(C827,'Helper - Drop-downs'!$A$12:$A$24,0))</f>
        <v>#N/A</v>
      </c>
      <c r="J827" s="44" t="str">
        <f t="shared" si="24"/>
        <v xml:space="preserve"> - </v>
      </c>
      <c r="K827" s="44" t="e">
        <f>INDEX('Helper - Inputs'!$G$15:$G$66,MATCH(J827,'Helper - Inputs'!$D$15:$D$66,0),1)</f>
        <v>#N/A</v>
      </c>
      <c r="L827" s="44" t="e">
        <f t="shared" si="25"/>
        <v>#N/A</v>
      </c>
    </row>
    <row r="828" spans="1:12" x14ac:dyDescent="0.3">
      <c r="A828" s="2"/>
      <c r="B828" s="23"/>
      <c r="C828" s="8"/>
      <c r="D828" s="8"/>
      <c r="E828" s="2"/>
      <c r="F828" s="2"/>
      <c r="G828" s="8"/>
      <c r="I828" t="e">
        <f>INDEX('Helper - Drop-downs'!$C$12:$C$24,MATCH(C828,'Helper - Drop-downs'!$A$12:$A$24,0))</f>
        <v>#N/A</v>
      </c>
      <c r="J828" s="44" t="str">
        <f t="shared" si="24"/>
        <v xml:space="preserve"> - </v>
      </c>
      <c r="K828" s="44" t="e">
        <f>INDEX('Helper - Inputs'!$G$15:$G$66,MATCH(J828,'Helper - Inputs'!$D$15:$D$66,0),1)</f>
        <v>#N/A</v>
      </c>
      <c r="L828" s="44" t="e">
        <f t="shared" si="25"/>
        <v>#N/A</v>
      </c>
    </row>
    <row r="829" spans="1:12" x14ac:dyDescent="0.3">
      <c r="A829" s="2"/>
      <c r="B829" s="23"/>
      <c r="C829" s="8"/>
      <c r="D829" s="8"/>
      <c r="E829" s="2"/>
      <c r="F829" s="2"/>
      <c r="G829" s="8"/>
      <c r="I829" t="e">
        <f>INDEX('Helper - Drop-downs'!$C$12:$C$24,MATCH(C829,'Helper - Drop-downs'!$A$12:$A$24,0))</f>
        <v>#N/A</v>
      </c>
      <c r="J829" s="44" t="str">
        <f t="shared" si="24"/>
        <v xml:space="preserve"> - </v>
      </c>
      <c r="K829" s="44" t="e">
        <f>INDEX('Helper - Inputs'!$G$15:$G$66,MATCH(J829,'Helper - Inputs'!$D$15:$D$66,0),1)</f>
        <v>#N/A</v>
      </c>
      <c r="L829" s="44" t="e">
        <f t="shared" si="25"/>
        <v>#N/A</v>
      </c>
    </row>
    <row r="830" spans="1:12" x14ac:dyDescent="0.3">
      <c r="A830" s="2"/>
      <c r="B830" s="23"/>
      <c r="C830" s="8"/>
      <c r="D830" s="8"/>
      <c r="E830" s="2"/>
      <c r="F830" s="2"/>
      <c r="G830" s="8"/>
      <c r="I830" t="e">
        <f>INDEX('Helper - Drop-downs'!$C$12:$C$24,MATCH(C830,'Helper - Drop-downs'!$A$12:$A$24,0))</f>
        <v>#N/A</v>
      </c>
      <c r="J830" s="44" t="str">
        <f t="shared" si="24"/>
        <v xml:space="preserve"> - </v>
      </c>
      <c r="K830" s="44" t="e">
        <f>INDEX('Helper - Inputs'!$G$15:$G$66,MATCH(J830,'Helper - Inputs'!$D$15:$D$66,0),1)</f>
        <v>#N/A</v>
      </c>
      <c r="L830" s="44" t="e">
        <f t="shared" si="25"/>
        <v>#N/A</v>
      </c>
    </row>
    <row r="831" spans="1:12" x14ac:dyDescent="0.3">
      <c r="A831" s="2"/>
      <c r="B831" s="23"/>
      <c r="C831" s="8"/>
      <c r="D831" s="8"/>
      <c r="E831" s="2"/>
      <c r="F831" s="2"/>
      <c r="G831" s="8"/>
      <c r="I831" t="e">
        <f>INDEX('Helper - Drop-downs'!$C$12:$C$24,MATCH(C831,'Helper - Drop-downs'!$A$12:$A$24,0))</f>
        <v>#N/A</v>
      </c>
      <c r="J831" s="44" t="str">
        <f t="shared" si="24"/>
        <v xml:space="preserve"> - </v>
      </c>
      <c r="K831" s="44" t="e">
        <f>INDEX('Helper - Inputs'!$G$15:$G$66,MATCH(J831,'Helper - Inputs'!$D$15:$D$66,0),1)</f>
        <v>#N/A</v>
      </c>
      <c r="L831" s="44" t="e">
        <f t="shared" si="25"/>
        <v>#N/A</v>
      </c>
    </row>
    <row r="832" spans="1:12" x14ac:dyDescent="0.3">
      <c r="A832" s="2"/>
      <c r="B832" s="23"/>
      <c r="C832" s="8"/>
      <c r="D832" s="8"/>
      <c r="E832" s="2"/>
      <c r="F832" s="2"/>
      <c r="G832" s="8"/>
      <c r="I832" t="e">
        <f>INDEX('Helper - Drop-downs'!$C$12:$C$24,MATCH(C832,'Helper - Drop-downs'!$A$12:$A$24,0))</f>
        <v>#N/A</v>
      </c>
      <c r="J832" s="44" t="str">
        <f t="shared" si="24"/>
        <v xml:space="preserve"> - </v>
      </c>
      <c r="K832" s="44" t="e">
        <f>INDEX('Helper - Inputs'!$G$15:$G$66,MATCH(J832,'Helper - Inputs'!$D$15:$D$66,0),1)</f>
        <v>#N/A</v>
      </c>
      <c r="L832" s="44" t="e">
        <f t="shared" si="25"/>
        <v>#N/A</v>
      </c>
    </row>
    <row r="833" spans="1:12" x14ac:dyDescent="0.3">
      <c r="A833" s="2"/>
      <c r="B833" s="23"/>
      <c r="C833" s="8"/>
      <c r="D833" s="8"/>
      <c r="E833" s="2"/>
      <c r="F833" s="2"/>
      <c r="G833" s="8"/>
      <c r="I833" t="e">
        <f>INDEX('Helper - Drop-downs'!$C$12:$C$24,MATCH(C833,'Helper - Drop-downs'!$A$12:$A$24,0))</f>
        <v>#N/A</v>
      </c>
      <c r="J833" s="44" t="str">
        <f t="shared" si="24"/>
        <v xml:space="preserve"> - </v>
      </c>
      <c r="K833" s="44" t="e">
        <f>INDEX('Helper - Inputs'!$G$15:$G$66,MATCH(J833,'Helper - Inputs'!$D$15:$D$66,0),1)</f>
        <v>#N/A</v>
      </c>
      <c r="L833" s="44" t="e">
        <f t="shared" si="25"/>
        <v>#N/A</v>
      </c>
    </row>
    <row r="834" spans="1:12" x14ac:dyDescent="0.3">
      <c r="A834" s="2"/>
      <c r="B834" s="23"/>
      <c r="C834" s="8"/>
      <c r="D834" s="8"/>
      <c r="E834" s="2"/>
      <c r="F834" s="2"/>
      <c r="G834" s="8"/>
      <c r="I834" t="e">
        <f>INDEX('Helper - Drop-downs'!$C$12:$C$24,MATCH(C834,'Helper - Drop-downs'!$A$12:$A$24,0))</f>
        <v>#N/A</v>
      </c>
      <c r="J834" s="44" t="str">
        <f t="shared" si="24"/>
        <v xml:space="preserve"> - </v>
      </c>
      <c r="K834" s="44" t="e">
        <f>INDEX('Helper - Inputs'!$G$15:$G$66,MATCH(J834,'Helper - Inputs'!$D$15:$D$66,0),1)</f>
        <v>#N/A</v>
      </c>
      <c r="L834" s="44" t="e">
        <f t="shared" si="25"/>
        <v>#N/A</v>
      </c>
    </row>
    <row r="835" spans="1:12" x14ac:dyDescent="0.3">
      <c r="A835" s="2"/>
      <c r="B835" s="23"/>
      <c r="C835" s="8"/>
      <c r="D835" s="8"/>
      <c r="E835" s="2"/>
      <c r="F835" s="2"/>
      <c r="G835" s="8"/>
      <c r="I835" t="e">
        <f>INDEX('Helper - Drop-downs'!$C$12:$C$24,MATCH(C835,'Helper - Drop-downs'!$A$12:$A$24,0))</f>
        <v>#N/A</v>
      </c>
      <c r="J835" s="44" t="str">
        <f t="shared" si="24"/>
        <v xml:space="preserve"> - </v>
      </c>
      <c r="K835" s="44" t="e">
        <f>INDEX('Helper - Inputs'!$G$15:$G$66,MATCH(J835,'Helper - Inputs'!$D$15:$D$66,0),1)</f>
        <v>#N/A</v>
      </c>
      <c r="L835" s="44" t="e">
        <f t="shared" si="25"/>
        <v>#N/A</v>
      </c>
    </row>
    <row r="836" spans="1:12" x14ac:dyDescent="0.3">
      <c r="A836" s="2"/>
      <c r="B836" s="23"/>
      <c r="C836" s="8"/>
      <c r="D836" s="8"/>
      <c r="E836" s="2"/>
      <c r="F836" s="2"/>
      <c r="G836" s="8"/>
      <c r="I836" t="e">
        <f>INDEX('Helper - Drop-downs'!$C$12:$C$24,MATCH(C836,'Helper - Drop-downs'!$A$12:$A$24,0))</f>
        <v>#N/A</v>
      </c>
      <c r="J836" s="44" t="str">
        <f t="shared" si="24"/>
        <v xml:space="preserve"> - </v>
      </c>
      <c r="K836" s="44" t="e">
        <f>INDEX('Helper - Inputs'!$G$15:$G$66,MATCH(J836,'Helper - Inputs'!$D$15:$D$66,0),1)</f>
        <v>#N/A</v>
      </c>
      <c r="L836" s="44" t="e">
        <f t="shared" si="25"/>
        <v>#N/A</v>
      </c>
    </row>
    <row r="837" spans="1:12" x14ac:dyDescent="0.3">
      <c r="A837" s="2"/>
      <c r="B837" s="23"/>
      <c r="C837" s="8"/>
      <c r="D837" s="8"/>
      <c r="E837" s="2"/>
      <c r="F837" s="2"/>
      <c r="G837" s="8"/>
      <c r="I837" t="e">
        <f>INDEX('Helper - Drop-downs'!$C$12:$C$24,MATCH(C837,'Helper - Drop-downs'!$A$12:$A$24,0))</f>
        <v>#N/A</v>
      </c>
      <c r="J837" s="44" t="str">
        <f t="shared" si="24"/>
        <v xml:space="preserve"> - </v>
      </c>
      <c r="K837" s="44" t="e">
        <f>INDEX('Helper - Inputs'!$G$15:$G$66,MATCH(J837,'Helper - Inputs'!$D$15:$D$66,0),1)</f>
        <v>#N/A</v>
      </c>
      <c r="L837" s="44" t="e">
        <f t="shared" si="25"/>
        <v>#N/A</v>
      </c>
    </row>
    <row r="838" spans="1:12" x14ac:dyDescent="0.3">
      <c r="A838" s="2"/>
      <c r="B838" s="23"/>
      <c r="C838" s="8"/>
      <c r="D838" s="8"/>
      <c r="E838" s="2"/>
      <c r="F838" s="2"/>
      <c r="G838" s="8"/>
      <c r="I838" t="e">
        <f>INDEX('Helper - Drop-downs'!$C$12:$C$24,MATCH(C838,'Helper - Drop-downs'!$A$12:$A$24,0))</f>
        <v>#N/A</v>
      </c>
      <c r="J838" s="44" t="str">
        <f t="shared" ref="J838:J901" si="26">E838&amp;" - "&amp;F838</f>
        <v xml:space="preserve"> - </v>
      </c>
      <c r="K838" s="44" t="e">
        <f>INDEX('Helper - Inputs'!$G$15:$G$66,MATCH(J838,'Helper - Inputs'!$D$15:$D$66,0),1)</f>
        <v>#N/A</v>
      </c>
      <c r="L838" s="44" t="e">
        <f t="shared" ref="L838:L901" si="27">E838&amp;" - "&amp;K838</f>
        <v>#N/A</v>
      </c>
    </row>
    <row r="839" spans="1:12" x14ac:dyDescent="0.3">
      <c r="A839" s="2"/>
      <c r="B839" s="23"/>
      <c r="C839" s="8"/>
      <c r="D839" s="8"/>
      <c r="E839" s="2"/>
      <c r="F839" s="2"/>
      <c r="G839" s="8"/>
      <c r="I839" t="e">
        <f>INDEX('Helper - Drop-downs'!$C$12:$C$24,MATCH(C839,'Helper - Drop-downs'!$A$12:$A$24,0))</f>
        <v>#N/A</v>
      </c>
      <c r="J839" s="44" t="str">
        <f t="shared" si="26"/>
        <v xml:space="preserve"> - </v>
      </c>
      <c r="K839" s="44" t="e">
        <f>INDEX('Helper - Inputs'!$G$15:$G$66,MATCH(J839,'Helper - Inputs'!$D$15:$D$66,0),1)</f>
        <v>#N/A</v>
      </c>
      <c r="L839" s="44" t="e">
        <f t="shared" si="27"/>
        <v>#N/A</v>
      </c>
    </row>
    <row r="840" spans="1:12" x14ac:dyDescent="0.3">
      <c r="A840" s="2"/>
      <c r="B840" s="23"/>
      <c r="C840" s="8"/>
      <c r="D840" s="8"/>
      <c r="E840" s="2"/>
      <c r="F840" s="2"/>
      <c r="G840" s="8"/>
      <c r="I840" t="e">
        <f>INDEX('Helper - Drop-downs'!$C$12:$C$24,MATCH(C840,'Helper - Drop-downs'!$A$12:$A$24,0))</f>
        <v>#N/A</v>
      </c>
      <c r="J840" s="44" t="str">
        <f t="shared" si="26"/>
        <v xml:space="preserve"> - </v>
      </c>
      <c r="K840" s="44" t="e">
        <f>INDEX('Helper - Inputs'!$G$15:$G$66,MATCH(J840,'Helper - Inputs'!$D$15:$D$66,0),1)</f>
        <v>#N/A</v>
      </c>
      <c r="L840" s="44" t="e">
        <f t="shared" si="27"/>
        <v>#N/A</v>
      </c>
    </row>
    <row r="841" spans="1:12" x14ac:dyDescent="0.3">
      <c r="A841" s="2"/>
      <c r="B841" s="23"/>
      <c r="C841" s="8"/>
      <c r="D841" s="8"/>
      <c r="E841" s="2"/>
      <c r="F841" s="2"/>
      <c r="G841" s="8"/>
      <c r="I841" t="e">
        <f>INDEX('Helper - Drop-downs'!$C$12:$C$24,MATCH(C841,'Helper - Drop-downs'!$A$12:$A$24,0))</f>
        <v>#N/A</v>
      </c>
      <c r="J841" s="44" t="str">
        <f t="shared" si="26"/>
        <v xml:space="preserve"> - </v>
      </c>
      <c r="K841" s="44" t="e">
        <f>INDEX('Helper - Inputs'!$G$15:$G$66,MATCH(J841,'Helper - Inputs'!$D$15:$D$66,0),1)</f>
        <v>#N/A</v>
      </c>
      <c r="L841" s="44" t="e">
        <f t="shared" si="27"/>
        <v>#N/A</v>
      </c>
    </row>
    <row r="842" spans="1:12" x14ac:dyDescent="0.3">
      <c r="A842" s="2"/>
      <c r="B842" s="23"/>
      <c r="C842" s="8"/>
      <c r="D842" s="8"/>
      <c r="E842" s="2"/>
      <c r="F842" s="2"/>
      <c r="G842" s="8"/>
      <c r="I842" t="e">
        <f>INDEX('Helper - Drop-downs'!$C$12:$C$24,MATCH(C842,'Helper - Drop-downs'!$A$12:$A$24,0))</f>
        <v>#N/A</v>
      </c>
      <c r="J842" s="44" t="str">
        <f t="shared" si="26"/>
        <v xml:space="preserve"> - </v>
      </c>
      <c r="K842" s="44" t="e">
        <f>INDEX('Helper - Inputs'!$G$15:$G$66,MATCH(J842,'Helper - Inputs'!$D$15:$D$66,0),1)</f>
        <v>#N/A</v>
      </c>
      <c r="L842" s="44" t="e">
        <f t="shared" si="27"/>
        <v>#N/A</v>
      </c>
    </row>
    <row r="843" spans="1:12" x14ac:dyDescent="0.3">
      <c r="A843" s="2"/>
      <c r="B843" s="23"/>
      <c r="C843" s="8"/>
      <c r="D843" s="8"/>
      <c r="E843" s="2"/>
      <c r="F843" s="2"/>
      <c r="G843" s="8"/>
      <c r="I843" t="e">
        <f>INDEX('Helper - Drop-downs'!$C$12:$C$24,MATCH(C843,'Helper - Drop-downs'!$A$12:$A$24,0))</f>
        <v>#N/A</v>
      </c>
      <c r="J843" s="44" t="str">
        <f t="shared" si="26"/>
        <v xml:space="preserve"> - </v>
      </c>
      <c r="K843" s="44" t="e">
        <f>INDEX('Helper - Inputs'!$G$15:$G$66,MATCH(J843,'Helper - Inputs'!$D$15:$D$66,0),1)</f>
        <v>#N/A</v>
      </c>
      <c r="L843" s="44" t="e">
        <f t="shared" si="27"/>
        <v>#N/A</v>
      </c>
    </row>
    <row r="844" spans="1:12" x14ac:dyDescent="0.3">
      <c r="A844" s="2"/>
      <c r="B844" s="23"/>
      <c r="C844" s="8"/>
      <c r="D844" s="8"/>
      <c r="E844" s="2"/>
      <c r="F844" s="2"/>
      <c r="G844" s="8"/>
      <c r="I844" t="e">
        <f>INDEX('Helper - Drop-downs'!$C$12:$C$24,MATCH(C844,'Helper - Drop-downs'!$A$12:$A$24,0))</f>
        <v>#N/A</v>
      </c>
      <c r="J844" s="44" t="str">
        <f t="shared" si="26"/>
        <v xml:space="preserve"> - </v>
      </c>
      <c r="K844" s="44" t="e">
        <f>INDEX('Helper - Inputs'!$G$15:$G$66,MATCH(J844,'Helper - Inputs'!$D$15:$D$66,0),1)</f>
        <v>#N/A</v>
      </c>
      <c r="L844" s="44" t="e">
        <f t="shared" si="27"/>
        <v>#N/A</v>
      </c>
    </row>
    <row r="845" spans="1:12" x14ac:dyDescent="0.3">
      <c r="A845" s="2"/>
      <c r="B845" s="23"/>
      <c r="C845" s="8"/>
      <c r="D845" s="8"/>
      <c r="E845" s="2"/>
      <c r="F845" s="2"/>
      <c r="G845" s="8"/>
      <c r="I845" t="e">
        <f>INDEX('Helper - Drop-downs'!$C$12:$C$24,MATCH(C845,'Helper - Drop-downs'!$A$12:$A$24,0))</f>
        <v>#N/A</v>
      </c>
      <c r="J845" s="44" t="str">
        <f t="shared" si="26"/>
        <v xml:space="preserve"> - </v>
      </c>
      <c r="K845" s="44" t="e">
        <f>INDEX('Helper - Inputs'!$G$15:$G$66,MATCH(J845,'Helper - Inputs'!$D$15:$D$66,0),1)</f>
        <v>#N/A</v>
      </c>
      <c r="L845" s="44" t="e">
        <f t="shared" si="27"/>
        <v>#N/A</v>
      </c>
    </row>
    <row r="846" spans="1:12" x14ac:dyDescent="0.3">
      <c r="A846" s="2"/>
      <c r="B846" s="23"/>
      <c r="C846" s="8"/>
      <c r="D846" s="8"/>
      <c r="E846" s="2"/>
      <c r="F846" s="2"/>
      <c r="G846" s="8"/>
      <c r="I846" t="e">
        <f>INDEX('Helper - Drop-downs'!$C$12:$C$24,MATCH(C846,'Helper - Drop-downs'!$A$12:$A$24,0))</f>
        <v>#N/A</v>
      </c>
      <c r="J846" s="44" t="str">
        <f t="shared" si="26"/>
        <v xml:space="preserve"> - </v>
      </c>
      <c r="K846" s="44" t="e">
        <f>INDEX('Helper - Inputs'!$G$15:$G$66,MATCH(J846,'Helper - Inputs'!$D$15:$D$66,0),1)</f>
        <v>#N/A</v>
      </c>
      <c r="L846" s="44" t="e">
        <f t="shared" si="27"/>
        <v>#N/A</v>
      </c>
    </row>
    <row r="847" spans="1:12" x14ac:dyDescent="0.3">
      <c r="A847" s="2"/>
      <c r="B847" s="23"/>
      <c r="C847" s="8"/>
      <c r="D847" s="8"/>
      <c r="E847" s="2"/>
      <c r="F847" s="2"/>
      <c r="G847" s="8"/>
      <c r="I847" t="e">
        <f>INDEX('Helper - Drop-downs'!$C$12:$C$24,MATCH(C847,'Helper - Drop-downs'!$A$12:$A$24,0))</f>
        <v>#N/A</v>
      </c>
      <c r="J847" s="44" t="str">
        <f t="shared" si="26"/>
        <v xml:space="preserve"> - </v>
      </c>
      <c r="K847" s="44" t="e">
        <f>INDEX('Helper - Inputs'!$G$15:$G$66,MATCH(J847,'Helper - Inputs'!$D$15:$D$66,0),1)</f>
        <v>#N/A</v>
      </c>
      <c r="L847" s="44" t="e">
        <f t="shared" si="27"/>
        <v>#N/A</v>
      </c>
    </row>
    <row r="848" spans="1:12" x14ac:dyDescent="0.3">
      <c r="A848" s="2"/>
      <c r="B848" s="23"/>
      <c r="C848" s="8"/>
      <c r="D848" s="8"/>
      <c r="E848" s="2"/>
      <c r="F848" s="2"/>
      <c r="G848" s="8"/>
      <c r="I848" t="e">
        <f>INDEX('Helper - Drop-downs'!$C$12:$C$24,MATCH(C848,'Helper - Drop-downs'!$A$12:$A$24,0))</f>
        <v>#N/A</v>
      </c>
      <c r="J848" s="44" t="str">
        <f t="shared" si="26"/>
        <v xml:space="preserve"> - </v>
      </c>
      <c r="K848" s="44" t="e">
        <f>INDEX('Helper - Inputs'!$G$15:$G$66,MATCH(J848,'Helper - Inputs'!$D$15:$D$66,0),1)</f>
        <v>#N/A</v>
      </c>
      <c r="L848" s="44" t="e">
        <f t="shared" si="27"/>
        <v>#N/A</v>
      </c>
    </row>
    <row r="849" spans="1:12" x14ac:dyDescent="0.3">
      <c r="A849" s="2"/>
      <c r="B849" s="23"/>
      <c r="C849" s="8"/>
      <c r="D849" s="8"/>
      <c r="E849" s="2"/>
      <c r="F849" s="2"/>
      <c r="G849" s="8"/>
      <c r="I849" t="e">
        <f>INDEX('Helper - Drop-downs'!$C$12:$C$24,MATCH(C849,'Helper - Drop-downs'!$A$12:$A$24,0))</f>
        <v>#N/A</v>
      </c>
      <c r="J849" s="44" t="str">
        <f t="shared" si="26"/>
        <v xml:space="preserve"> - </v>
      </c>
      <c r="K849" s="44" t="e">
        <f>INDEX('Helper - Inputs'!$G$15:$G$66,MATCH(J849,'Helper - Inputs'!$D$15:$D$66,0),1)</f>
        <v>#N/A</v>
      </c>
      <c r="L849" s="44" t="e">
        <f t="shared" si="27"/>
        <v>#N/A</v>
      </c>
    </row>
    <row r="850" spans="1:12" x14ac:dyDescent="0.3">
      <c r="A850" s="2"/>
      <c r="B850" s="23"/>
      <c r="C850" s="8"/>
      <c r="D850" s="8"/>
      <c r="E850" s="2"/>
      <c r="F850" s="2"/>
      <c r="G850" s="8"/>
      <c r="I850" t="e">
        <f>INDEX('Helper - Drop-downs'!$C$12:$C$24,MATCH(C850,'Helper - Drop-downs'!$A$12:$A$24,0))</f>
        <v>#N/A</v>
      </c>
      <c r="J850" s="44" t="str">
        <f t="shared" si="26"/>
        <v xml:space="preserve"> - </v>
      </c>
      <c r="K850" s="44" t="e">
        <f>INDEX('Helper - Inputs'!$G$15:$G$66,MATCH(J850,'Helper - Inputs'!$D$15:$D$66,0),1)</f>
        <v>#N/A</v>
      </c>
      <c r="L850" s="44" t="e">
        <f t="shared" si="27"/>
        <v>#N/A</v>
      </c>
    </row>
    <row r="851" spans="1:12" x14ac:dyDescent="0.3">
      <c r="A851" s="2"/>
      <c r="B851" s="23"/>
      <c r="C851" s="8"/>
      <c r="D851" s="8"/>
      <c r="E851" s="2"/>
      <c r="F851" s="2"/>
      <c r="G851" s="8"/>
      <c r="I851" t="e">
        <f>INDEX('Helper - Drop-downs'!$C$12:$C$24,MATCH(C851,'Helper - Drop-downs'!$A$12:$A$24,0))</f>
        <v>#N/A</v>
      </c>
      <c r="J851" s="44" t="str">
        <f t="shared" si="26"/>
        <v xml:space="preserve"> - </v>
      </c>
      <c r="K851" s="44" t="e">
        <f>INDEX('Helper - Inputs'!$G$15:$G$66,MATCH(J851,'Helper - Inputs'!$D$15:$D$66,0),1)</f>
        <v>#N/A</v>
      </c>
      <c r="L851" s="44" t="e">
        <f t="shared" si="27"/>
        <v>#N/A</v>
      </c>
    </row>
    <row r="852" spans="1:12" x14ac:dyDescent="0.3">
      <c r="A852" s="2"/>
      <c r="B852" s="23"/>
      <c r="C852" s="8"/>
      <c r="D852" s="8"/>
      <c r="E852" s="2"/>
      <c r="F852" s="2"/>
      <c r="G852" s="8"/>
      <c r="I852" t="e">
        <f>INDEX('Helper - Drop-downs'!$C$12:$C$24,MATCH(C852,'Helper - Drop-downs'!$A$12:$A$24,0))</f>
        <v>#N/A</v>
      </c>
      <c r="J852" s="44" t="str">
        <f t="shared" si="26"/>
        <v xml:space="preserve"> - </v>
      </c>
      <c r="K852" s="44" t="e">
        <f>INDEX('Helper - Inputs'!$G$15:$G$66,MATCH(J852,'Helper - Inputs'!$D$15:$D$66,0),1)</f>
        <v>#N/A</v>
      </c>
      <c r="L852" s="44" t="e">
        <f t="shared" si="27"/>
        <v>#N/A</v>
      </c>
    </row>
    <row r="853" spans="1:12" x14ac:dyDescent="0.3">
      <c r="A853" s="2"/>
      <c r="B853" s="23"/>
      <c r="C853" s="8"/>
      <c r="D853" s="8"/>
      <c r="E853" s="2"/>
      <c r="F853" s="2"/>
      <c r="G853" s="8"/>
      <c r="I853" t="e">
        <f>INDEX('Helper - Drop-downs'!$C$12:$C$24,MATCH(C853,'Helper - Drop-downs'!$A$12:$A$24,0))</f>
        <v>#N/A</v>
      </c>
      <c r="J853" s="44" t="str">
        <f t="shared" si="26"/>
        <v xml:space="preserve"> - </v>
      </c>
      <c r="K853" s="44" t="e">
        <f>INDEX('Helper - Inputs'!$G$15:$G$66,MATCH(J853,'Helper - Inputs'!$D$15:$D$66,0),1)</f>
        <v>#N/A</v>
      </c>
      <c r="L853" s="44" t="e">
        <f t="shared" si="27"/>
        <v>#N/A</v>
      </c>
    </row>
    <row r="854" spans="1:12" x14ac:dyDescent="0.3">
      <c r="A854" s="2"/>
      <c r="B854" s="23"/>
      <c r="C854" s="8"/>
      <c r="D854" s="8"/>
      <c r="E854" s="2"/>
      <c r="F854" s="2"/>
      <c r="G854" s="8"/>
      <c r="I854" t="e">
        <f>INDEX('Helper - Drop-downs'!$C$12:$C$24,MATCH(C854,'Helper - Drop-downs'!$A$12:$A$24,0))</f>
        <v>#N/A</v>
      </c>
      <c r="J854" s="44" t="str">
        <f t="shared" si="26"/>
        <v xml:space="preserve"> - </v>
      </c>
      <c r="K854" s="44" t="e">
        <f>INDEX('Helper - Inputs'!$G$15:$G$66,MATCH(J854,'Helper - Inputs'!$D$15:$D$66,0),1)</f>
        <v>#N/A</v>
      </c>
      <c r="L854" s="44" t="e">
        <f t="shared" si="27"/>
        <v>#N/A</v>
      </c>
    </row>
    <row r="855" spans="1:12" x14ac:dyDescent="0.3">
      <c r="A855" s="2"/>
      <c r="B855" s="23"/>
      <c r="C855" s="8"/>
      <c r="D855" s="8"/>
      <c r="E855" s="2"/>
      <c r="F855" s="2"/>
      <c r="G855" s="8"/>
      <c r="I855" t="e">
        <f>INDEX('Helper - Drop-downs'!$C$12:$C$24,MATCH(C855,'Helper - Drop-downs'!$A$12:$A$24,0))</f>
        <v>#N/A</v>
      </c>
      <c r="J855" s="44" t="str">
        <f t="shared" si="26"/>
        <v xml:space="preserve"> - </v>
      </c>
      <c r="K855" s="44" t="e">
        <f>INDEX('Helper - Inputs'!$G$15:$G$66,MATCH(J855,'Helper - Inputs'!$D$15:$D$66,0),1)</f>
        <v>#N/A</v>
      </c>
      <c r="L855" s="44" t="e">
        <f t="shared" si="27"/>
        <v>#N/A</v>
      </c>
    </row>
    <row r="856" spans="1:12" x14ac:dyDescent="0.3">
      <c r="A856" s="2"/>
      <c r="B856" s="23"/>
      <c r="C856" s="8"/>
      <c r="D856" s="8"/>
      <c r="E856" s="2"/>
      <c r="F856" s="2"/>
      <c r="G856" s="8"/>
      <c r="I856" t="e">
        <f>INDEX('Helper - Drop-downs'!$C$12:$C$24,MATCH(C856,'Helper - Drop-downs'!$A$12:$A$24,0))</f>
        <v>#N/A</v>
      </c>
      <c r="J856" s="44" t="str">
        <f t="shared" si="26"/>
        <v xml:space="preserve"> - </v>
      </c>
      <c r="K856" s="44" t="e">
        <f>INDEX('Helper - Inputs'!$G$15:$G$66,MATCH(J856,'Helper - Inputs'!$D$15:$D$66,0),1)</f>
        <v>#N/A</v>
      </c>
      <c r="L856" s="44" t="e">
        <f t="shared" si="27"/>
        <v>#N/A</v>
      </c>
    </row>
    <row r="857" spans="1:12" x14ac:dyDescent="0.3">
      <c r="A857" s="2"/>
      <c r="B857" s="23"/>
      <c r="C857" s="8"/>
      <c r="D857" s="8"/>
      <c r="E857" s="2"/>
      <c r="F857" s="2"/>
      <c r="G857" s="8"/>
      <c r="I857" t="e">
        <f>INDEX('Helper - Drop-downs'!$C$12:$C$24,MATCH(C857,'Helper - Drop-downs'!$A$12:$A$24,0))</f>
        <v>#N/A</v>
      </c>
      <c r="J857" s="44" t="str">
        <f t="shared" si="26"/>
        <v xml:space="preserve"> - </v>
      </c>
      <c r="K857" s="44" t="e">
        <f>INDEX('Helper - Inputs'!$G$15:$G$66,MATCH(J857,'Helper - Inputs'!$D$15:$D$66,0),1)</f>
        <v>#N/A</v>
      </c>
      <c r="L857" s="44" t="e">
        <f t="shared" si="27"/>
        <v>#N/A</v>
      </c>
    </row>
    <row r="858" spans="1:12" x14ac:dyDescent="0.3">
      <c r="A858" s="2"/>
      <c r="B858" s="23"/>
      <c r="C858" s="8"/>
      <c r="D858" s="8"/>
      <c r="E858" s="2"/>
      <c r="F858" s="2"/>
      <c r="G858" s="8"/>
      <c r="I858" t="e">
        <f>INDEX('Helper - Drop-downs'!$C$12:$C$24,MATCH(C858,'Helper - Drop-downs'!$A$12:$A$24,0))</f>
        <v>#N/A</v>
      </c>
      <c r="J858" s="44" t="str">
        <f t="shared" si="26"/>
        <v xml:space="preserve"> - </v>
      </c>
      <c r="K858" s="44" t="e">
        <f>INDEX('Helper - Inputs'!$G$15:$G$66,MATCH(J858,'Helper - Inputs'!$D$15:$D$66,0),1)</f>
        <v>#N/A</v>
      </c>
      <c r="L858" s="44" t="e">
        <f t="shared" si="27"/>
        <v>#N/A</v>
      </c>
    </row>
    <row r="859" spans="1:12" x14ac:dyDescent="0.3">
      <c r="A859" s="2"/>
      <c r="B859" s="23"/>
      <c r="C859" s="8"/>
      <c r="D859" s="8"/>
      <c r="E859" s="2"/>
      <c r="F859" s="2"/>
      <c r="G859" s="8"/>
      <c r="I859" t="e">
        <f>INDEX('Helper - Drop-downs'!$C$12:$C$24,MATCH(C859,'Helper - Drop-downs'!$A$12:$A$24,0))</f>
        <v>#N/A</v>
      </c>
      <c r="J859" s="44" t="str">
        <f t="shared" si="26"/>
        <v xml:space="preserve"> - </v>
      </c>
      <c r="K859" s="44" t="e">
        <f>INDEX('Helper - Inputs'!$G$15:$G$66,MATCH(J859,'Helper - Inputs'!$D$15:$D$66,0),1)</f>
        <v>#N/A</v>
      </c>
      <c r="L859" s="44" t="e">
        <f t="shared" si="27"/>
        <v>#N/A</v>
      </c>
    </row>
    <row r="860" spans="1:12" x14ac:dyDescent="0.3">
      <c r="A860" s="2"/>
      <c r="B860" s="23"/>
      <c r="C860" s="8"/>
      <c r="D860" s="8"/>
      <c r="E860" s="2"/>
      <c r="F860" s="2"/>
      <c r="G860" s="8"/>
      <c r="I860" t="e">
        <f>INDEX('Helper - Drop-downs'!$C$12:$C$24,MATCH(C860,'Helper - Drop-downs'!$A$12:$A$24,0))</f>
        <v>#N/A</v>
      </c>
      <c r="J860" s="44" t="str">
        <f t="shared" si="26"/>
        <v xml:space="preserve"> - </v>
      </c>
      <c r="K860" s="44" t="e">
        <f>INDEX('Helper - Inputs'!$G$15:$G$66,MATCH(J860,'Helper - Inputs'!$D$15:$D$66,0),1)</f>
        <v>#N/A</v>
      </c>
      <c r="L860" s="44" t="e">
        <f t="shared" si="27"/>
        <v>#N/A</v>
      </c>
    </row>
    <row r="861" spans="1:12" x14ac:dyDescent="0.3">
      <c r="A861" s="2"/>
      <c r="B861" s="23"/>
      <c r="C861" s="8"/>
      <c r="D861" s="8"/>
      <c r="E861" s="2"/>
      <c r="F861" s="2"/>
      <c r="G861" s="8"/>
      <c r="I861" t="e">
        <f>INDEX('Helper - Drop-downs'!$C$12:$C$24,MATCH(C861,'Helper - Drop-downs'!$A$12:$A$24,0))</f>
        <v>#N/A</v>
      </c>
      <c r="J861" s="44" t="str">
        <f t="shared" si="26"/>
        <v xml:space="preserve"> - </v>
      </c>
      <c r="K861" s="44" t="e">
        <f>INDEX('Helper - Inputs'!$G$15:$G$66,MATCH(J861,'Helper - Inputs'!$D$15:$D$66,0),1)</f>
        <v>#N/A</v>
      </c>
      <c r="L861" s="44" t="e">
        <f t="shared" si="27"/>
        <v>#N/A</v>
      </c>
    </row>
    <row r="862" spans="1:12" x14ac:dyDescent="0.3">
      <c r="A862" s="2"/>
      <c r="B862" s="23"/>
      <c r="C862" s="8"/>
      <c r="D862" s="8"/>
      <c r="E862" s="2"/>
      <c r="F862" s="2"/>
      <c r="G862" s="8"/>
      <c r="I862" t="e">
        <f>INDEX('Helper - Drop-downs'!$C$12:$C$24,MATCH(C862,'Helper - Drop-downs'!$A$12:$A$24,0))</f>
        <v>#N/A</v>
      </c>
      <c r="J862" s="44" t="str">
        <f t="shared" si="26"/>
        <v xml:space="preserve"> - </v>
      </c>
      <c r="K862" s="44" t="e">
        <f>INDEX('Helper - Inputs'!$G$15:$G$66,MATCH(J862,'Helper - Inputs'!$D$15:$D$66,0),1)</f>
        <v>#N/A</v>
      </c>
      <c r="L862" s="44" t="e">
        <f t="shared" si="27"/>
        <v>#N/A</v>
      </c>
    </row>
    <row r="863" spans="1:12" x14ac:dyDescent="0.3">
      <c r="A863" s="2"/>
      <c r="B863" s="23"/>
      <c r="C863" s="8"/>
      <c r="D863" s="8"/>
      <c r="E863" s="2"/>
      <c r="F863" s="2"/>
      <c r="G863" s="8"/>
      <c r="I863" t="e">
        <f>INDEX('Helper - Drop-downs'!$C$12:$C$24,MATCH(C863,'Helper - Drop-downs'!$A$12:$A$24,0))</f>
        <v>#N/A</v>
      </c>
      <c r="J863" s="44" t="str">
        <f t="shared" si="26"/>
        <v xml:space="preserve"> - </v>
      </c>
      <c r="K863" s="44" t="e">
        <f>INDEX('Helper - Inputs'!$G$15:$G$66,MATCH(J863,'Helper - Inputs'!$D$15:$D$66,0),1)</f>
        <v>#N/A</v>
      </c>
      <c r="L863" s="44" t="e">
        <f t="shared" si="27"/>
        <v>#N/A</v>
      </c>
    </row>
    <row r="864" spans="1:12" x14ac:dyDescent="0.3">
      <c r="A864" s="2"/>
      <c r="B864" s="23"/>
      <c r="C864" s="8"/>
      <c r="D864" s="8"/>
      <c r="E864" s="2"/>
      <c r="F864" s="2"/>
      <c r="G864" s="8"/>
      <c r="I864" t="e">
        <f>INDEX('Helper - Drop-downs'!$C$12:$C$24,MATCH(C864,'Helper - Drop-downs'!$A$12:$A$24,0))</f>
        <v>#N/A</v>
      </c>
      <c r="J864" s="44" t="str">
        <f t="shared" si="26"/>
        <v xml:space="preserve"> - </v>
      </c>
      <c r="K864" s="44" t="e">
        <f>INDEX('Helper - Inputs'!$G$15:$G$66,MATCH(J864,'Helper - Inputs'!$D$15:$D$66,0),1)</f>
        <v>#N/A</v>
      </c>
      <c r="L864" s="44" t="e">
        <f t="shared" si="27"/>
        <v>#N/A</v>
      </c>
    </row>
    <row r="865" spans="1:12" x14ac:dyDescent="0.3">
      <c r="A865" s="2"/>
      <c r="B865" s="23"/>
      <c r="C865" s="8"/>
      <c r="D865" s="8"/>
      <c r="E865" s="2"/>
      <c r="F865" s="2"/>
      <c r="G865" s="8"/>
      <c r="I865" t="e">
        <f>INDEX('Helper - Drop-downs'!$C$12:$C$24,MATCH(C865,'Helper - Drop-downs'!$A$12:$A$24,0))</f>
        <v>#N/A</v>
      </c>
      <c r="J865" s="44" t="str">
        <f t="shared" si="26"/>
        <v xml:space="preserve"> - </v>
      </c>
      <c r="K865" s="44" t="e">
        <f>INDEX('Helper - Inputs'!$G$15:$G$66,MATCH(J865,'Helper - Inputs'!$D$15:$D$66,0),1)</f>
        <v>#N/A</v>
      </c>
      <c r="L865" s="44" t="e">
        <f t="shared" si="27"/>
        <v>#N/A</v>
      </c>
    </row>
    <row r="866" spans="1:12" x14ac:dyDescent="0.3">
      <c r="A866" s="2"/>
      <c r="B866" s="23"/>
      <c r="C866" s="8"/>
      <c r="D866" s="8"/>
      <c r="E866" s="2"/>
      <c r="F866" s="2"/>
      <c r="G866" s="8"/>
      <c r="I866" t="e">
        <f>INDEX('Helper - Drop-downs'!$C$12:$C$24,MATCH(C866,'Helper - Drop-downs'!$A$12:$A$24,0))</f>
        <v>#N/A</v>
      </c>
      <c r="J866" s="44" t="str">
        <f t="shared" si="26"/>
        <v xml:space="preserve"> - </v>
      </c>
      <c r="K866" s="44" t="e">
        <f>INDEX('Helper - Inputs'!$G$15:$G$66,MATCH(J866,'Helper - Inputs'!$D$15:$D$66,0),1)</f>
        <v>#N/A</v>
      </c>
      <c r="L866" s="44" t="e">
        <f t="shared" si="27"/>
        <v>#N/A</v>
      </c>
    </row>
    <row r="867" spans="1:12" x14ac:dyDescent="0.3">
      <c r="A867" s="2"/>
      <c r="B867" s="23"/>
      <c r="C867" s="8"/>
      <c r="D867" s="8"/>
      <c r="E867" s="2"/>
      <c r="F867" s="2"/>
      <c r="G867" s="8"/>
      <c r="I867" t="e">
        <f>INDEX('Helper - Drop-downs'!$C$12:$C$24,MATCH(C867,'Helper - Drop-downs'!$A$12:$A$24,0))</f>
        <v>#N/A</v>
      </c>
      <c r="J867" s="44" t="str">
        <f t="shared" si="26"/>
        <v xml:space="preserve"> - </v>
      </c>
      <c r="K867" s="44" t="e">
        <f>INDEX('Helper - Inputs'!$G$15:$G$66,MATCH(J867,'Helper - Inputs'!$D$15:$D$66,0),1)</f>
        <v>#N/A</v>
      </c>
      <c r="L867" s="44" t="e">
        <f t="shared" si="27"/>
        <v>#N/A</v>
      </c>
    </row>
    <row r="868" spans="1:12" x14ac:dyDescent="0.3">
      <c r="A868" s="2"/>
      <c r="B868" s="23"/>
      <c r="C868" s="8"/>
      <c r="D868" s="8"/>
      <c r="E868" s="2"/>
      <c r="F868" s="2"/>
      <c r="G868" s="8"/>
      <c r="I868" t="e">
        <f>INDEX('Helper - Drop-downs'!$C$12:$C$24,MATCH(C868,'Helper - Drop-downs'!$A$12:$A$24,0))</f>
        <v>#N/A</v>
      </c>
      <c r="J868" s="44" t="str">
        <f t="shared" si="26"/>
        <v xml:space="preserve"> - </v>
      </c>
      <c r="K868" s="44" t="e">
        <f>INDEX('Helper - Inputs'!$G$15:$G$66,MATCH(J868,'Helper - Inputs'!$D$15:$D$66,0),1)</f>
        <v>#N/A</v>
      </c>
      <c r="L868" s="44" t="e">
        <f t="shared" si="27"/>
        <v>#N/A</v>
      </c>
    </row>
    <row r="869" spans="1:12" x14ac:dyDescent="0.3">
      <c r="A869" s="2"/>
      <c r="B869" s="23"/>
      <c r="C869" s="8"/>
      <c r="D869" s="8"/>
      <c r="E869" s="2"/>
      <c r="F869" s="2"/>
      <c r="G869" s="8"/>
      <c r="I869" t="e">
        <f>INDEX('Helper - Drop-downs'!$C$12:$C$24,MATCH(C869,'Helper - Drop-downs'!$A$12:$A$24,0))</f>
        <v>#N/A</v>
      </c>
      <c r="J869" s="44" t="str">
        <f t="shared" si="26"/>
        <v xml:space="preserve"> - </v>
      </c>
      <c r="K869" s="44" t="e">
        <f>INDEX('Helper - Inputs'!$G$15:$G$66,MATCH(J869,'Helper - Inputs'!$D$15:$D$66,0),1)</f>
        <v>#N/A</v>
      </c>
      <c r="L869" s="44" t="e">
        <f t="shared" si="27"/>
        <v>#N/A</v>
      </c>
    </row>
    <row r="870" spans="1:12" x14ac:dyDescent="0.3">
      <c r="A870" s="2"/>
      <c r="B870" s="23"/>
      <c r="C870" s="8"/>
      <c r="D870" s="8"/>
      <c r="E870" s="2"/>
      <c r="F870" s="2"/>
      <c r="G870" s="8"/>
      <c r="I870" t="e">
        <f>INDEX('Helper - Drop-downs'!$C$12:$C$24,MATCH(C870,'Helper - Drop-downs'!$A$12:$A$24,0))</f>
        <v>#N/A</v>
      </c>
      <c r="J870" s="44" t="str">
        <f t="shared" si="26"/>
        <v xml:space="preserve"> - </v>
      </c>
      <c r="K870" s="44" t="e">
        <f>INDEX('Helper - Inputs'!$G$15:$G$66,MATCH(J870,'Helper - Inputs'!$D$15:$D$66,0),1)</f>
        <v>#N/A</v>
      </c>
      <c r="L870" s="44" t="e">
        <f t="shared" si="27"/>
        <v>#N/A</v>
      </c>
    </row>
    <row r="871" spans="1:12" x14ac:dyDescent="0.3">
      <c r="A871" s="2"/>
      <c r="B871" s="23"/>
      <c r="C871" s="8"/>
      <c r="D871" s="8"/>
      <c r="E871" s="2"/>
      <c r="F871" s="2"/>
      <c r="G871" s="8"/>
      <c r="I871" t="e">
        <f>INDEX('Helper - Drop-downs'!$C$12:$C$24,MATCH(C871,'Helper - Drop-downs'!$A$12:$A$24,0))</f>
        <v>#N/A</v>
      </c>
      <c r="J871" s="44" t="str">
        <f t="shared" si="26"/>
        <v xml:space="preserve"> - </v>
      </c>
      <c r="K871" s="44" t="e">
        <f>INDEX('Helper - Inputs'!$G$15:$G$66,MATCH(J871,'Helper - Inputs'!$D$15:$D$66,0),1)</f>
        <v>#N/A</v>
      </c>
      <c r="L871" s="44" t="e">
        <f t="shared" si="27"/>
        <v>#N/A</v>
      </c>
    </row>
    <row r="872" spans="1:12" x14ac:dyDescent="0.3">
      <c r="A872" s="2"/>
      <c r="B872" s="23"/>
      <c r="C872" s="8"/>
      <c r="D872" s="8"/>
      <c r="E872" s="2"/>
      <c r="F872" s="2"/>
      <c r="G872" s="8"/>
      <c r="I872" t="e">
        <f>INDEX('Helper - Drop-downs'!$C$12:$C$24,MATCH(C872,'Helper - Drop-downs'!$A$12:$A$24,0))</f>
        <v>#N/A</v>
      </c>
      <c r="J872" s="44" t="str">
        <f t="shared" si="26"/>
        <v xml:space="preserve"> - </v>
      </c>
      <c r="K872" s="44" t="e">
        <f>INDEX('Helper - Inputs'!$G$15:$G$66,MATCH(J872,'Helper - Inputs'!$D$15:$D$66,0),1)</f>
        <v>#N/A</v>
      </c>
      <c r="L872" s="44" t="e">
        <f t="shared" si="27"/>
        <v>#N/A</v>
      </c>
    </row>
    <row r="873" spans="1:12" x14ac:dyDescent="0.3">
      <c r="A873" s="2"/>
      <c r="B873" s="23"/>
      <c r="C873" s="8"/>
      <c r="D873" s="8"/>
      <c r="E873" s="2"/>
      <c r="F873" s="2"/>
      <c r="G873" s="8"/>
      <c r="I873" t="e">
        <f>INDEX('Helper - Drop-downs'!$C$12:$C$24,MATCH(C873,'Helper - Drop-downs'!$A$12:$A$24,0))</f>
        <v>#N/A</v>
      </c>
      <c r="J873" s="44" t="str">
        <f t="shared" si="26"/>
        <v xml:space="preserve"> - </v>
      </c>
      <c r="K873" s="44" t="e">
        <f>INDEX('Helper - Inputs'!$G$15:$G$66,MATCH(J873,'Helper - Inputs'!$D$15:$D$66,0),1)</f>
        <v>#N/A</v>
      </c>
      <c r="L873" s="44" t="e">
        <f t="shared" si="27"/>
        <v>#N/A</v>
      </c>
    </row>
    <row r="874" spans="1:12" x14ac:dyDescent="0.3">
      <c r="A874" s="2"/>
      <c r="B874" s="23"/>
      <c r="C874" s="8"/>
      <c r="D874" s="8"/>
      <c r="E874" s="2"/>
      <c r="F874" s="2"/>
      <c r="G874" s="8"/>
      <c r="I874" t="e">
        <f>INDEX('Helper - Drop-downs'!$C$12:$C$24,MATCH(C874,'Helper - Drop-downs'!$A$12:$A$24,0))</f>
        <v>#N/A</v>
      </c>
      <c r="J874" s="44" t="str">
        <f t="shared" si="26"/>
        <v xml:space="preserve"> - </v>
      </c>
      <c r="K874" s="44" t="e">
        <f>INDEX('Helper - Inputs'!$G$15:$G$66,MATCH(J874,'Helper - Inputs'!$D$15:$D$66,0),1)</f>
        <v>#N/A</v>
      </c>
      <c r="L874" s="44" t="e">
        <f t="shared" si="27"/>
        <v>#N/A</v>
      </c>
    </row>
    <row r="875" spans="1:12" x14ac:dyDescent="0.3">
      <c r="A875" s="2"/>
      <c r="B875" s="23"/>
      <c r="C875" s="8"/>
      <c r="D875" s="8"/>
      <c r="E875" s="2"/>
      <c r="F875" s="2"/>
      <c r="G875" s="8"/>
      <c r="I875" t="e">
        <f>INDEX('Helper - Drop-downs'!$C$12:$C$24,MATCH(C875,'Helper - Drop-downs'!$A$12:$A$24,0))</f>
        <v>#N/A</v>
      </c>
      <c r="J875" s="44" t="str">
        <f t="shared" si="26"/>
        <v xml:space="preserve"> - </v>
      </c>
      <c r="K875" s="44" t="e">
        <f>INDEX('Helper - Inputs'!$G$15:$G$66,MATCH(J875,'Helper - Inputs'!$D$15:$D$66,0),1)</f>
        <v>#N/A</v>
      </c>
      <c r="L875" s="44" t="e">
        <f t="shared" si="27"/>
        <v>#N/A</v>
      </c>
    </row>
    <row r="876" spans="1:12" x14ac:dyDescent="0.3">
      <c r="A876" s="2"/>
      <c r="B876" s="23"/>
      <c r="C876" s="8"/>
      <c r="D876" s="8"/>
      <c r="E876" s="2"/>
      <c r="F876" s="2"/>
      <c r="G876" s="8"/>
      <c r="I876" t="e">
        <f>INDEX('Helper - Drop-downs'!$C$12:$C$24,MATCH(C876,'Helper - Drop-downs'!$A$12:$A$24,0))</f>
        <v>#N/A</v>
      </c>
      <c r="J876" s="44" t="str">
        <f t="shared" si="26"/>
        <v xml:space="preserve"> - </v>
      </c>
      <c r="K876" s="44" t="e">
        <f>INDEX('Helper - Inputs'!$G$15:$G$66,MATCH(J876,'Helper - Inputs'!$D$15:$D$66,0),1)</f>
        <v>#N/A</v>
      </c>
      <c r="L876" s="44" t="e">
        <f t="shared" si="27"/>
        <v>#N/A</v>
      </c>
    </row>
    <row r="877" spans="1:12" x14ac:dyDescent="0.3">
      <c r="A877" s="2"/>
      <c r="B877" s="23"/>
      <c r="C877" s="8"/>
      <c r="D877" s="8"/>
      <c r="E877" s="2"/>
      <c r="F877" s="2"/>
      <c r="G877" s="8"/>
      <c r="I877" t="e">
        <f>INDEX('Helper - Drop-downs'!$C$12:$C$24,MATCH(C877,'Helper - Drop-downs'!$A$12:$A$24,0))</f>
        <v>#N/A</v>
      </c>
      <c r="J877" s="44" t="str">
        <f t="shared" si="26"/>
        <v xml:space="preserve"> - </v>
      </c>
      <c r="K877" s="44" t="e">
        <f>INDEX('Helper - Inputs'!$G$15:$G$66,MATCH(J877,'Helper - Inputs'!$D$15:$D$66,0),1)</f>
        <v>#N/A</v>
      </c>
      <c r="L877" s="44" t="e">
        <f t="shared" si="27"/>
        <v>#N/A</v>
      </c>
    </row>
    <row r="878" spans="1:12" x14ac:dyDescent="0.3">
      <c r="A878" s="2"/>
      <c r="B878" s="23"/>
      <c r="C878" s="8"/>
      <c r="D878" s="8"/>
      <c r="E878" s="2"/>
      <c r="F878" s="2"/>
      <c r="G878" s="8"/>
      <c r="I878" t="e">
        <f>INDEX('Helper - Drop-downs'!$C$12:$C$24,MATCH(C878,'Helper - Drop-downs'!$A$12:$A$24,0))</f>
        <v>#N/A</v>
      </c>
      <c r="J878" s="44" t="str">
        <f t="shared" si="26"/>
        <v xml:space="preserve"> - </v>
      </c>
      <c r="K878" s="44" t="e">
        <f>INDEX('Helper - Inputs'!$G$15:$G$66,MATCH(J878,'Helper - Inputs'!$D$15:$D$66,0),1)</f>
        <v>#N/A</v>
      </c>
      <c r="L878" s="44" t="e">
        <f t="shared" si="27"/>
        <v>#N/A</v>
      </c>
    </row>
    <row r="879" spans="1:12" x14ac:dyDescent="0.3">
      <c r="A879" s="2"/>
      <c r="B879" s="23"/>
      <c r="C879" s="8"/>
      <c r="D879" s="8"/>
      <c r="E879" s="2"/>
      <c r="F879" s="2"/>
      <c r="G879" s="8"/>
      <c r="I879" t="e">
        <f>INDEX('Helper - Drop-downs'!$C$12:$C$24,MATCH(C879,'Helper - Drop-downs'!$A$12:$A$24,0))</f>
        <v>#N/A</v>
      </c>
      <c r="J879" s="44" t="str">
        <f t="shared" si="26"/>
        <v xml:space="preserve"> - </v>
      </c>
      <c r="K879" s="44" t="e">
        <f>INDEX('Helper - Inputs'!$G$15:$G$66,MATCH(J879,'Helper - Inputs'!$D$15:$D$66,0),1)</f>
        <v>#N/A</v>
      </c>
      <c r="L879" s="44" t="e">
        <f t="shared" si="27"/>
        <v>#N/A</v>
      </c>
    </row>
    <row r="880" spans="1:12" x14ac:dyDescent="0.3">
      <c r="A880" s="2"/>
      <c r="B880" s="23"/>
      <c r="C880" s="8"/>
      <c r="D880" s="8"/>
      <c r="E880" s="2"/>
      <c r="F880" s="2"/>
      <c r="G880" s="8"/>
      <c r="I880" t="e">
        <f>INDEX('Helper - Drop-downs'!$C$12:$C$24,MATCH(C880,'Helper - Drop-downs'!$A$12:$A$24,0))</f>
        <v>#N/A</v>
      </c>
      <c r="J880" s="44" t="str">
        <f t="shared" si="26"/>
        <v xml:space="preserve"> - </v>
      </c>
      <c r="K880" s="44" t="e">
        <f>INDEX('Helper - Inputs'!$G$15:$G$66,MATCH(J880,'Helper - Inputs'!$D$15:$D$66,0),1)</f>
        <v>#N/A</v>
      </c>
      <c r="L880" s="44" t="e">
        <f t="shared" si="27"/>
        <v>#N/A</v>
      </c>
    </row>
    <row r="881" spans="1:12" x14ac:dyDescent="0.3">
      <c r="A881" s="2"/>
      <c r="B881" s="23"/>
      <c r="C881" s="8"/>
      <c r="D881" s="8"/>
      <c r="E881" s="2"/>
      <c r="F881" s="2"/>
      <c r="G881" s="8"/>
      <c r="I881" t="e">
        <f>INDEX('Helper - Drop-downs'!$C$12:$C$24,MATCH(C881,'Helper - Drop-downs'!$A$12:$A$24,0))</f>
        <v>#N/A</v>
      </c>
      <c r="J881" s="44" t="str">
        <f t="shared" si="26"/>
        <v xml:space="preserve"> - </v>
      </c>
      <c r="K881" s="44" t="e">
        <f>INDEX('Helper - Inputs'!$G$15:$G$66,MATCH(J881,'Helper - Inputs'!$D$15:$D$66,0),1)</f>
        <v>#N/A</v>
      </c>
      <c r="L881" s="44" t="e">
        <f t="shared" si="27"/>
        <v>#N/A</v>
      </c>
    </row>
    <row r="882" spans="1:12" x14ac:dyDescent="0.3">
      <c r="A882" s="2"/>
      <c r="B882" s="23"/>
      <c r="C882" s="8"/>
      <c r="D882" s="8"/>
      <c r="E882" s="2"/>
      <c r="F882" s="2"/>
      <c r="G882" s="8"/>
      <c r="I882" t="e">
        <f>INDEX('Helper - Drop-downs'!$C$12:$C$24,MATCH(C882,'Helper - Drop-downs'!$A$12:$A$24,0))</f>
        <v>#N/A</v>
      </c>
      <c r="J882" s="44" t="str">
        <f t="shared" si="26"/>
        <v xml:space="preserve"> - </v>
      </c>
      <c r="K882" s="44" t="e">
        <f>INDEX('Helper - Inputs'!$G$15:$G$66,MATCH(J882,'Helper - Inputs'!$D$15:$D$66,0),1)</f>
        <v>#N/A</v>
      </c>
      <c r="L882" s="44" t="e">
        <f t="shared" si="27"/>
        <v>#N/A</v>
      </c>
    </row>
    <row r="883" spans="1:12" x14ac:dyDescent="0.3">
      <c r="A883" s="2"/>
      <c r="B883" s="23"/>
      <c r="C883" s="8"/>
      <c r="D883" s="8"/>
      <c r="E883" s="2"/>
      <c r="F883" s="2"/>
      <c r="G883" s="8"/>
      <c r="I883" t="e">
        <f>INDEX('Helper - Drop-downs'!$C$12:$C$24,MATCH(C883,'Helper - Drop-downs'!$A$12:$A$24,0))</f>
        <v>#N/A</v>
      </c>
      <c r="J883" s="44" t="str">
        <f t="shared" si="26"/>
        <v xml:space="preserve"> - </v>
      </c>
      <c r="K883" s="44" t="e">
        <f>INDEX('Helper - Inputs'!$G$15:$G$66,MATCH(J883,'Helper - Inputs'!$D$15:$D$66,0),1)</f>
        <v>#N/A</v>
      </c>
      <c r="L883" s="44" t="e">
        <f t="shared" si="27"/>
        <v>#N/A</v>
      </c>
    </row>
    <row r="884" spans="1:12" x14ac:dyDescent="0.3">
      <c r="A884" s="2"/>
      <c r="B884" s="23"/>
      <c r="C884" s="8"/>
      <c r="D884" s="8"/>
      <c r="E884" s="2"/>
      <c r="F884" s="2"/>
      <c r="G884" s="8"/>
      <c r="I884" t="e">
        <f>INDEX('Helper - Drop-downs'!$C$12:$C$24,MATCH(C884,'Helper - Drop-downs'!$A$12:$A$24,0))</f>
        <v>#N/A</v>
      </c>
      <c r="J884" s="44" t="str">
        <f t="shared" si="26"/>
        <v xml:space="preserve"> - </v>
      </c>
      <c r="K884" s="44" t="e">
        <f>INDEX('Helper - Inputs'!$G$15:$G$66,MATCH(J884,'Helper - Inputs'!$D$15:$D$66,0),1)</f>
        <v>#N/A</v>
      </c>
      <c r="L884" s="44" t="e">
        <f t="shared" si="27"/>
        <v>#N/A</v>
      </c>
    </row>
    <row r="885" spans="1:12" x14ac:dyDescent="0.3">
      <c r="A885" s="2"/>
      <c r="B885" s="23"/>
      <c r="C885" s="8"/>
      <c r="D885" s="8"/>
      <c r="E885" s="2"/>
      <c r="F885" s="2"/>
      <c r="G885" s="8"/>
      <c r="I885" t="e">
        <f>INDEX('Helper - Drop-downs'!$C$12:$C$24,MATCH(C885,'Helper - Drop-downs'!$A$12:$A$24,0))</f>
        <v>#N/A</v>
      </c>
      <c r="J885" s="44" t="str">
        <f t="shared" si="26"/>
        <v xml:space="preserve"> - </v>
      </c>
      <c r="K885" s="44" t="e">
        <f>INDEX('Helper - Inputs'!$G$15:$G$66,MATCH(J885,'Helper - Inputs'!$D$15:$D$66,0),1)</f>
        <v>#N/A</v>
      </c>
      <c r="L885" s="44" t="e">
        <f t="shared" si="27"/>
        <v>#N/A</v>
      </c>
    </row>
    <row r="886" spans="1:12" x14ac:dyDescent="0.3">
      <c r="A886" s="2"/>
      <c r="B886" s="23"/>
      <c r="C886" s="8"/>
      <c r="D886" s="8"/>
      <c r="E886" s="2"/>
      <c r="F886" s="2"/>
      <c r="G886" s="8"/>
      <c r="I886" t="e">
        <f>INDEX('Helper - Drop-downs'!$C$12:$C$24,MATCH(C886,'Helper - Drop-downs'!$A$12:$A$24,0))</f>
        <v>#N/A</v>
      </c>
      <c r="J886" s="44" t="str">
        <f t="shared" si="26"/>
        <v xml:space="preserve"> - </v>
      </c>
      <c r="K886" s="44" t="e">
        <f>INDEX('Helper - Inputs'!$G$15:$G$66,MATCH(J886,'Helper - Inputs'!$D$15:$D$66,0),1)</f>
        <v>#N/A</v>
      </c>
      <c r="L886" s="44" t="e">
        <f t="shared" si="27"/>
        <v>#N/A</v>
      </c>
    </row>
    <row r="887" spans="1:12" x14ac:dyDescent="0.3">
      <c r="A887" s="2"/>
      <c r="B887" s="23"/>
      <c r="C887" s="8"/>
      <c r="D887" s="8"/>
      <c r="E887" s="2"/>
      <c r="F887" s="2"/>
      <c r="G887" s="8"/>
      <c r="I887" t="e">
        <f>INDEX('Helper - Drop-downs'!$C$12:$C$24,MATCH(C887,'Helper - Drop-downs'!$A$12:$A$24,0))</f>
        <v>#N/A</v>
      </c>
      <c r="J887" s="44" t="str">
        <f t="shared" si="26"/>
        <v xml:space="preserve"> - </v>
      </c>
      <c r="K887" s="44" t="e">
        <f>INDEX('Helper - Inputs'!$G$15:$G$66,MATCH(J887,'Helper - Inputs'!$D$15:$D$66,0),1)</f>
        <v>#N/A</v>
      </c>
      <c r="L887" s="44" t="e">
        <f t="shared" si="27"/>
        <v>#N/A</v>
      </c>
    </row>
    <row r="888" spans="1:12" x14ac:dyDescent="0.3">
      <c r="A888" s="2"/>
      <c r="B888" s="23"/>
      <c r="C888" s="8"/>
      <c r="D888" s="8"/>
      <c r="E888" s="2"/>
      <c r="F888" s="2"/>
      <c r="G888" s="8"/>
      <c r="I888" t="e">
        <f>INDEX('Helper - Drop-downs'!$C$12:$C$24,MATCH(C888,'Helper - Drop-downs'!$A$12:$A$24,0))</f>
        <v>#N/A</v>
      </c>
      <c r="J888" s="44" t="str">
        <f t="shared" si="26"/>
        <v xml:space="preserve"> - </v>
      </c>
      <c r="K888" s="44" t="e">
        <f>INDEX('Helper - Inputs'!$G$15:$G$66,MATCH(J888,'Helper - Inputs'!$D$15:$D$66,0),1)</f>
        <v>#N/A</v>
      </c>
      <c r="L888" s="44" t="e">
        <f t="shared" si="27"/>
        <v>#N/A</v>
      </c>
    </row>
    <row r="889" spans="1:12" x14ac:dyDescent="0.3">
      <c r="A889" s="2"/>
      <c r="B889" s="23"/>
      <c r="C889" s="8"/>
      <c r="D889" s="8"/>
      <c r="E889" s="2"/>
      <c r="F889" s="2"/>
      <c r="G889" s="8"/>
      <c r="I889" t="e">
        <f>INDEX('Helper - Drop-downs'!$C$12:$C$24,MATCH(C889,'Helper - Drop-downs'!$A$12:$A$24,0))</f>
        <v>#N/A</v>
      </c>
      <c r="J889" s="44" t="str">
        <f t="shared" si="26"/>
        <v xml:space="preserve"> - </v>
      </c>
      <c r="K889" s="44" t="e">
        <f>INDEX('Helper - Inputs'!$G$15:$G$66,MATCH(J889,'Helper - Inputs'!$D$15:$D$66,0),1)</f>
        <v>#N/A</v>
      </c>
      <c r="L889" s="44" t="e">
        <f t="shared" si="27"/>
        <v>#N/A</v>
      </c>
    </row>
    <row r="890" spans="1:12" x14ac:dyDescent="0.3">
      <c r="A890" s="2"/>
      <c r="B890" s="23"/>
      <c r="C890" s="8"/>
      <c r="D890" s="8"/>
      <c r="E890" s="2"/>
      <c r="F890" s="2"/>
      <c r="G890" s="8"/>
      <c r="I890" t="e">
        <f>INDEX('Helper - Drop-downs'!$C$12:$C$24,MATCH(C890,'Helper - Drop-downs'!$A$12:$A$24,0))</f>
        <v>#N/A</v>
      </c>
      <c r="J890" s="44" t="str">
        <f t="shared" si="26"/>
        <v xml:space="preserve"> - </v>
      </c>
      <c r="K890" s="44" t="e">
        <f>INDEX('Helper - Inputs'!$G$15:$G$66,MATCH(J890,'Helper - Inputs'!$D$15:$D$66,0),1)</f>
        <v>#N/A</v>
      </c>
      <c r="L890" s="44" t="e">
        <f t="shared" si="27"/>
        <v>#N/A</v>
      </c>
    </row>
    <row r="891" spans="1:12" x14ac:dyDescent="0.3">
      <c r="A891" s="2"/>
      <c r="B891" s="23"/>
      <c r="C891" s="8"/>
      <c r="D891" s="8"/>
      <c r="E891" s="2"/>
      <c r="F891" s="2"/>
      <c r="G891" s="8"/>
      <c r="I891" t="e">
        <f>INDEX('Helper - Drop-downs'!$C$12:$C$24,MATCH(C891,'Helper - Drop-downs'!$A$12:$A$24,0))</f>
        <v>#N/A</v>
      </c>
      <c r="J891" s="44" t="str">
        <f t="shared" si="26"/>
        <v xml:space="preserve"> - </v>
      </c>
      <c r="K891" s="44" t="e">
        <f>INDEX('Helper - Inputs'!$G$15:$G$66,MATCH(J891,'Helper - Inputs'!$D$15:$D$66,0),1)</f>
        <v>#N/A</v>
      </c>
      <c r="L891" s="44" t="e">
        <f t="shared" si="27"/>
        <v>#N/A</v>
      </c>
    </row>
    <row r="892" spans="1:12" x14ac:dyDescent="0.3">
      <c r="A892" s="2"/>
      <c r="B892" s="23"/>
      <c r="C892" s="8"/>
      <c r="D892" s="8"/>
      <c r="E892" s="2"/>
      <c r="F892" s="2"/>
      <c r="G892" s="8"/>
      <c r="I892" t="e">
        <f>INDEX('Helper - Drop-downs'!$C$12:$C$24,MATCH(C892,'Helper - Drop-downs'!$A$12:$A$24,0))</f>
        <v>#N/A</v>
      </c>
      <c r="J892" s="44" t="str">
        <f t="shared" si="26"/>
        <v xml:space="preserve"> - </v>
      </c>
      <c r="K892" s="44" t="e">
        <f>INDEX('Helper - Inputs'!$G$15:$G$66,MATCH(J892,'Helper - Inputs'!$D$15:$D$66,0),1)</f>
        <v>#N/A</v>
      </c>
      <c r="L892" s="44" t="e">
        <f t="shared" si="27"/>
        <v>#N/A</v>
      </c>
    </row>
    <row r="893" spans="1:12" x14ac:dyDescent="0.3">
      <c r="A893" s="2"/>
      <c r="B893" s="23"/>
      <c r="C893" s="8"/>
      <c r="D893" s="8"/>
      <c r="E893" s="2"/>
      <c r="F893" s="2"/>
      <c r="G893" s="8"/>
      <c r="I893" t="e">
        <f>INDEX('Helper - Drop-downs'!$C$12:$C$24,MATCH(C893,'Helper - Drop-downs'!$A$12:$A$24,0))</f>
        <v>#N/A</v>
      </c>
      <c r="J893" s="44" t="str">
        <f t="shared" si="26"/>
        <v xml:space="preserve"> - </v>
      </c>
      <c r="K893" s="44" t="e">
        <f>INDEX('Helper - Inputs'!$G$15:$G$66,MATCH(J893,'Helper - Inputs'!$D$15:$D$66,0),1)</f>
        <v>#N/A</v>
      </c>
      <c r="L893" s="44" t="e">
        <f t="shared" si="27"/>
        <v>#N/A</v>
      </c>
    </row>
    <row r="894" spans="1:12" x14ac:dyDescent="0.3">
      <c r="A894" s="2"/>
      <c r="B894" s="23"/>
      <c r="C894" s="8"/>
      <c r="D894" s="8"/>
      <c r="E894" s="2"/>
      <c r="F894" s="2"/>
      <c r="G894" s="8"/>
      <c r="I894" t="e">
        <f>INDEX('Helper - Drop-downs'!$C$12:$C$24,MATCH(C894,'Helper - Drop-downs'!$A$12:$A$24,0))</f>
        <v>#N/A</v>
      </c>
      <c r="J894" s="44" t="str">
        <f t="shared" si="26"/>
        <v xml:space="preserve"> - </v>
      </c>
      <c r="K894" s="44" t="e">
        <f>INDEX('Helper - Inputs'!$G$15:$G$66,MATCH(J894,'Helper - Inputs'!$D$15:$D$66,0),1)</f>
        <v>#N/A</v>
      </c>
      <c r="L894" s="44" t="e">
        <f t="shared" si="27"/>
        <v>#N/A</v>
      </c>
    </row>
    <row r="895" spans="1:12" x14ac:dyDescent="0.3">
      <c r="A895" s="2"/>
      <c r="B895" s="23"/>
      <c r="C895" s="8"/>
      <c r="D895" s="8"/>
      <c r="E895" s="2"/>
      <c r="F895" s="2"/>
      <c r="G895" s="8"/>
      <c r="I895" t="e">
        <f>INDEX('Helper - Drop-downs'!$C$12:$C$24,MATCH(C895,'Helper - Drop-downs'!$A$12:$A$24,0))</f>
        <v>#N/A</v>
      </c>
      <c r="J895" s="44" t="str">
        <f t="shared" si="26"/>
        <v xml:space="preserve"> - </v>
      </c>
      <c r="K895" s="44" t="e">
        <f>INDEX('Helper - Inputs'!$G$15:$G$66,MATCH(J895,'Helper - Inputs'!$D$15:$D$66,0),1)</f>
        <v>#N/A</v>
      </c>
      <c r="L895" s="44" t="e">
        <f t="shared" si="27"/>
        <v>#N/A</v>
      </c>
    </row>
    <row r="896" spans="1:12" x14ac:dyDescent="0.3">
      <c r="A896" s="2"/>
      <c r="B896" s="23"/>
      <c r="C896" s="8"/>
      <c r="D896" s="8"/>
      <c r="E896" s="2"/>
      <c r="F896" s="2"/>
      <c r="G896" s="8"/>
      <c r="I896" t="e">
        <f>INDEX('Helper - Drop-downs'!$C$12:$C$24,MATCH(C896,'Helper - Drop-downs'!$A$12:$A$24,0))</f>
        <v>#N/A</v>
      </c>
      <c r="J896" s="44" t="str">
        <f t="shared" si="26"/>
        <v xml:space="preserve"> - </v>
      </c>
      <c r="K896" s="44" t="e">
        <f>INDEX('Helper - Inputs'!$G$15:$G$66,MATCH(J896,'Helper - Inputs'!$D$15:$D$66,0),1)</f>
        <v>#N/A</v>
      </c>
      <c r="L896" s="44" t="e">
        <f t="shared" si="27"/>
        <v>#N/A</v>
      </c>
    </row>
    <row r="897" spans="1:12" x14ac:dyDescent="0.3">
      <c r="A897" s="2"/>
      <c r="B897" s="23"/>
      <c r="C897" s="8"/>
      <c r="D897" s="8"/>
      <c r="E897" s="2"/>
      <c r="F897" s="2"/>
      <c r="G897" s="8"/>
      <c r="I897" t="e">
        <f>INDEX('Helper - Drop-downs'!$C$12:$C$24,MATCH(C897,'Helper - Drop-downs'!$A$12:$A$24,0))</f>
        <v>#N/A</v>
      </c>
      <c r="J897" s="44" t="str">
        <f t="shared" si="26"/>
        <v xml:space="preserve"> - </v>
      </c>
      <c r="K897" s="44" t="e">
        <f>INDEX('Helper - Inputs'!$G$15:$G$66,MATCH(J897,'Helper - Inputs'!$D$15:$D$66,0),1)</f>
        <v>#N/A</v>
      </c>
      <c r="L897" s="44" t="e">
        <f t="shared" si="27"/>
        <v>#N/A</v>
      </c>
    </row>
    <row r="898" spans="1:12" x14ac:dyDescent="0.3">
      <c r="A898" s="2"/>
      <c r="B898" s="23"/>
      <c r="C898" s="8"/>
      <c r="D898" s="8"/>
      <c r="E898" s="2"/>
      <c r="F898" s="2"/>
      <c r="G898" s="8"/>
      <c r="I898" t="e">
        <f>INDEX('Helper - Drop-downs'!$C$12:$C$24,MATCH(C898,'Helper - Drop-downs'!$A$12:$A$24,0))</f>
        <v>#N/A</v>
      </c>
      <c r="J898" s="44" t="str">
        <f t="shared" si="26"/>
        <v xml:space="preserve"> - </v>
      </c>
      <c r="K898" s="44" t="e">
        <f>INDEX('Helper - Inputs'!$G$15:$G$66,MATCH(J898,'Helper - Inputs'!$D$15:$D$66,0),1)</f>
        <v>#N/A</v>
      </c>
      <c r="L898" s="44" t="e">
        <f t="shared" si="27"/>
        <v>#N/A</v>
      </c>
    </row>
    <row r="899" spans="1:12" x14ac:dyDescent="0.3">
      <c r="A899" s="2"/>
      <c r="B899" s="23"/>
      <c r="C899" s="8"/>
      <c r="D899" s="8"/>
      <c r="E899" s="2"/>
      <c r="F899" s="2"/>
      <c r="G899" s="8"/>
      <c r="I899" t="e">
        <f>INDEX('Helper - Drop-downs'!$C$12:$C$24,MATCH(C899,'Helper - Drop-downs'!$A$12:$A$24,0))</f>
        <v>#N/A</v>
      </c>
      <c r="J899" s="44" t="str">
        <f t="shared" si="26"/>
        <v xml:space="preserve"> - </v>
      </c>
      <c r="K899" s="44" t="e">
        <f>INDEX('Helper - Inputs'!$G$15:$G$66,MATCH(J899,'Helper - Inputs'!$D$15:$D$66,0),1)</f>
        <v>#N/A</v>
      </c>
      <c r="L899" s="44" t="e">
        <f t="shared" si="27"/>
        <v>#N/A</v>
      </c>
    </row>
    <row r="900" spans="1:12" x14ac:dyDescent="0.3">
      <c r="A900" s="2"/>
      <c r="B900" s="23"/>
      <c r="C900" s="8"/>
      <c r="D900" s="8"/>
      <c r="E900" s="2"/>
      <c r="F900" s="2"/>
      <c r="G900" s="8"/>
      <c r="I900" t="e">
        <f>INDEX('Helper - Drop-downs'!$C$12:$C$24,MATCH(C900,'Helper - Drop-downs'!$A$12:$A$24,0))</f>
        <v>#N/A</v>
      </c>
      <c r="J900" s="44" t="str">
        <f t="shared" si="26"/>
        <v xml:space="preserve"> - </v>
      </c>
      <c r="K900" s="44" t="e">
        <f>INDEX('Helper - Inputs'!$G$15:$G$66,MATCH(J900,'Helper - Inputs'!$D$15:$D$66,0),1)</f>
        <v>#N/A</v>
      </c>
      <c r="L900" s="44" t="e">
        <f t="shared" si="27"/>
        <v>#N/A</v>
      </c>
    </row>
    <row r="901" spans="1:12" x14ac:dyDescent="0.3">
      <c r="A901" s="2"/>
      <c r="B901" s="23"/>
      <c r="C901" s="8"/>
      <c r="D901" s="8"/>
      <c r="E901" s="2"/>
      <c r="F901" s="2"/>
      <c r="G901" s="8"/>
      <c r="I901" t="e">
        <f>INDEX('Helper - Drop-downs'!$C$12:$C$24,MATCH(C901,'Helper - Drop-downs'!$A$12:$A$24,0))</f>
        <v>#N/A</v>
      </c>
      <c r="J901" s="44" t="str">
        <f t="shared" si="26"/>
        <v xml:space="preserve"> - </v>
      </c>
      <c r="K901" s="44" t="e">
        <f>INDEX('Helper - Inputs'!$G$15:$G$66,MATCH(J901,'Helper - Inputs'!$D$15:$D$66,0),1)</f>
        <v>#N/A</v>
      </c>
      <c r="L901" s="44" t="e">
        <f t="shared" si="27"/>
        <v>#N/A</v>
      </c>
    </row>
    <row r="902" spans="1:12" x14ac:dyDescent="0.3">
      <c r="A902" s="2"/>
      <c r="B902" s="23"/>
      <c r="C902" s="8"/>
      <c r="D902" s="8"/>
      <c r="E902" s="2"/>
      <c r="F902" s="2"/>
      <c r="G902" s="8"/>
      <c r="I902" t="e">
        <f>INDEX('Helper - Drop-downs'!$C$12:$C$24,MATCH(C902,'Helper - Drop-downs'!$A$12:$A$24,0))</f>
        <v>#N/A</v>
      </c>
      <c r="J902" s="44" t="str">
        <f t="shared" ref="J902:J965" si="28">E902&amp;" - "&amp;F902</f>
        <v xml:space="preserve"> - </v>
      </c>
      <c r="K902" s="44" t="e">
        <f>INDEX('Helper - Inputs'!$G$15:$G$66,MATCH(J902,'Helper - Inputs'!$D$15:$D$66,0),1)</f>
        <v>#N/A</v>
      </c>
      <c r="L902" s="44" t="e">
        <f t="shared" ref="L902:L965" si="29">E902&amp;" - "&amp;K902</f>
        <v>#N/A</v>
      </c>
    </row>
    <row r="903" spans="1:12" x14ac:dyDescent="0.3">
      <c r="A903" s="2"/>
      <c r="B903" s="23"/>
      <c r="C903" s="8"/>
      <c r="D903" s="8"/>
      <c r="E903" s="2"/>
      <c r="F903" s="2"/>
      <c r="G903" s="8"/>
      <c r="I903" t="e">
        <f>INDEX('Helper - Drop-downs'!$C$12:$C$24,MATCH(C903,'Helper - Drop-downs'!$A$12:$A$24,0))</f>
        <v>#N/A</v>
      </c>
      <c r="J903" s="44" t="str">
        <f t="shared" si="28"/>
        <v xml:space="preserve"> - </v>
      </c>
      <c r="K903" s="44" t="e">
        <f>INDEX('Helper - Inputs'!$G$15:$G$66,MATCH(J903,'Helper - Inputs'!$D$15:$D$66,0),1)</f>
        <v>#N/A</v>
      </c>
      <c r="L903" s="44" t="e">
        <f t="shared" si="29"/>
        <v>#N/A</v>
      </c>
    </row>
    <row r="904" spans="1:12" x14ac:dyDescent="0.3">
      <c r="A904" s="2"/>
      <c r="B904" s="23"/>
      <c r="C904" s="8"/>
      <c r="D904" s="8"/>
      <c r="E904" s="2"/>
      <c r="F904" s="2"/>
      <c r="G904" s="8"/>
      <c r="I904" t="e">
        <f>INDEX('Helper - Drop-downs'!$C$12:$C$24,MATCH(C904,'Helper - Drop-downs'!$A$12:$A$24,0))</f>
        <v>#N/A</v>
      </c>
      <c r="J904" s="44" t="str">
        <f t="shared" si="28"/>
        <v xml:space="preserve"> - </v>
      </c>
      <c r="K904" s="44" t="e">
        <f>INDEX('Helper - Inputs'!$G$15:$G$66,MATCH(J904,'Helper - Inputs'!$D$15:$D$66,0),1)</f>
        <v>#N/A</v>
      </c>
      <c r="L904" s="44" t="e">
        <f t="shared" si="29"/>
        <v>#N/A</v>
      </c>
    </row>
    <row r="905" spans="1:12" x14ac:dyDescent="0.3">
      <c r="A905" s="2"/>
      <c r="B905" s="23"/>
      <c r="C905" s="8"/>
      <c r="D905" s="8"/>
      <c r="E905" s="2"/>
      <c r="F905" s="2"/>
      <c r="G905" s="8"/>
      <c r="I905" t="e">
        <f>INDEX('Helper - Drop-downs'!$C$12:$C$24,MATCH(C905,'Helper - Drop-downs'!$A$12:$A$24,0))</f>
        <v>#N/A</v>
      </c>
      <c r="J905" s="44" t="str">
        <f t="shared" si="28"/>
        <v xml:space="preserve"> - </v>
      </c>
      <c r="K905" s="44" t="e">
        <f>INDEX('Helper - Inputs'!$G$15:$G$66,MATCH(J905,'Helper - Inputs'!$D$15:$D$66,0),1)</f>
        <v>#N/A</v>
      </c>
      <c r="L905" s="44" t="e">
        <f t="shared" si="29"/>
        <v>#N/A</v>
      </c>
    </row>
    <row r="906" spans="1:12" x14ac:dyDescent="0.3">
      <c r="A906" s="2"/>
      <c r="B906" s="23"/>
      <c r="C906" s="8"/>
      <c r="D906" s="8"/>
      <c r="E906" s="2"/>
      <c r="F906" s="2"/>
      <c r="G906" s="8"/>
      <c r="I906" t="e">
        <f>INDEX('Helper - Drop-downs'!$C$12:$C$24,MATCH(C906,'Helper - Drop-downs'!$A$12:$A$24,0))</f>
        <v>#N/A</v>
      </c>
      <c r="J906" s="44" t="str">
        <f t="shared" si="28"/>
        <v xml:space="preserve"> - </v>
      </c>
      <c r="K906" s="44" t="e">
        <f>INDEX('Helper - Inputs'!$G$15:$G$66,MATCH(J906,'Helper - Inputs'!$D$15:$D$66,0),1)</f>
        <v>#N/A</v>
      </c>
      <c r="L906" s="44" t="e">
        <f t="shared" si="29"/>
        <v>#N/A</v>
      </c>
    </row>
    <row r="907" spans="1:12" x14ac:dyDescent="0.3">
      <c r="A907" s="2"/>
      <c r="B907" s="23"/>
      <c r="C907" s="8"/>
      <c r="D907" s="8"/>
      <c r="E907" s="2"/>
      <c r="F907" s="2"/>
      <c r="G907" s="8"/>
      <c r="I907" t="e">
        <f>INDEX('Helper - Drop-downs'!$C$12:$C$24,MATCH(C907,'Helper - Drop-downs'!$A$12:$A$24,0))</f>
        <v>#N/A</v>
      </c>
      <c r="J907" s="44" t="str">
        <f t="shared" si="28"/>
        <v xml:space="preserve"> - </v>
      </c>
      <c r="K907" s="44" t="e">
        <f>INDEX('Helper - Inputs'!$G$15:$G$66,MATCH(J907,'Helper - Inputs'!$D$15:$D$66,0),1)</f>
        <v>#N/A</v>
      </c>
      <c r="L907" s="44" t="e">
        <f t="shared" si="29"/>
        <v>#N/A</v>
      </c>
    </row>
    <row r="908" spans="1:12" x14ac:dyDescent="0.3">
      <c r="A908" s="2"/>
      <c r="B908" s="23"/>
      <c r="C908" s="8"/>
      <c r="D908" s="8"/>
      <c r="E908" s="2"/>
      <c r="F908" s="2"/>
      <c r="G908" s="8"/>
      <c r="I908" t="e">
        <f>INDEX('Helper - Drop-downs'!$C$12:$C$24,MATCH(C908,'Helper - Drop-downs'!$A$12:$A$24,0))</f>
        <v>#N/A</v>
      </c>
      <c r="J908" s="44" t="str">
        <f t="shared" si="28"/>
        <v xml:space="preserve"> - </v>
      </c>
      <c r="K908" s="44" t="e">
        <f>INDEX('Helper - Inputs'!$G$15:$G$66,MATCH(J908,'Helper - Inputs'!$D$15:$D$66,0),1)</f>
        <v>#N/A</v>
      </c>
      <c r="L908" s="44" t="e">
        <f t="shared" si="29"/>
        <v>#N/A</v>
      </c>
    </row>
    <row r="909" spans="1:12" x14ac:dyDescent="0.3">
      <c r="A909" s="2"/>
      <c r="B909" s="23"/>
      <c r="C909" s="8"/>
      <c r="D909" s="8"/>
      <c r="E909" s="2"/>
      <c r="F909" s="2"/>
      <c r="G909" s="8"/>
      <c r="I909" t="e">
        <f>INDEX('Helper - Drop-downs'!$C$12:$C$24,MATCH(C909,'Helper - Drop-downs'!$A$12:$A$24,0))</f>
        <v>#N/A</v>
      </c>
      <c r="J909" s="44" t="str">
        <f t="shared" si="28"/>
        <v xml:space="preserve"> - </v>
      </c>
      <c r="K909" s="44" t="e">
        <f>INDEX('Helper - Inputs'!$G$15:$G$66,MATCH(J909,'Helper - Inputs'!$D$15:$D$66,0),1)</f>
        <v>#N/A</v>
      </c>
      <c r="L909" s="44" t="e">
        <f t="shared" si="29"/>
        <v>#N/A</v>
      </c>
    </row>
    <row r="910" spans="1:12" x14ac:dyDescent="0.3">
      <c r="A910" s="2"/>
      <c r="B910" s="23"/>
      <c r="C910" s="8"/>
      <c r="D910" s="8"/>
      <c r="E910" s="2"/>
      <c r="F910" s="2"/>
      <c r="G910" s="8"/>
      <c r="I910" t="e">
        <f>INDEX('Helper - Drop-downs'!$C$12:$C$24,MATCH(C910,'Helper - Drop-downs'!$A$12:$A$24,0))</f>
        <v>#N/A</v>
      </c>
      <c r="J910" s="44" t="str">
        <f t="shared" si="28"/>
        <v xml:space="preserve"> - </v>
      </c>
      <c r="K910" s="44" t="e">
        <f>INDEX('Helper - Inputs'!$G$15:$G$66,MATCH(J910,'Helper - Inputs'!$D$15:$D$66,0),1)</f>
        <v>#N/A</v>
      </c>
      <c r="L910" s="44" t="e">
        <f t="shared" si="29"/>
        <v>#N/A</v>
      </c>
    </row>
    <row r="911" spans="1:12" x14ac:dyDescent="0.3">
      <c r="A911" s="2"/>
      <c r="B911" s="23"/>
      <c r="C911" s="8"/>
      <c r="D911" s="8"/>
      <c r="E911" s="2"/>
      <c r="F911" s="2"/>
      <c r="G911" s="8"/>
      <c r="I911" t="e">
        <f>INDEX('Helper - Drop-downs'!$C$12:$C$24,MATCH(C911,'Helper - Drop-downs'!$A$12:$A$24,0))</f>
        <v>#N/A</v>
      </c>
      <c r="J911" s="44" t="str">
        <f t="shared" si="28"/>
        <v xml:space="preserve"> - </v>
      </c>
      <c r="K911" s="44" t="e">
        <f>INDEX('Helper - Inputs'!$G$15:$G$66,MATCH(J911,'Helper - Inputs'!$D$15:$D$66,0),1)</f>
        <v>#N/A</v>
      </c>
      <c r="L911" s="44" t="e">
        <f t="shared" si="29"/>
        <v>#N/A</v>
      </c>
    </row>
    <row r="912" spans="1:12" x14ac:dyDescent="0.3">
      <c r="A912" s="2"/>
      <c r="B912" s="23"/>
      <c r="C912" s="8"/>
      <c r="D912" s="8"/>
      <c r="E912" s="2"/>
      <c r="F912" s="2"/>
      <c r="G912" s="8"/>
      <c r="I912" t="e">
        <f>INDEX('Helper - Drop-downs'!$C$12:$C$24,MATCH(C912,'Helper - Drop-downs'!$A$12:$A$24,0))</f>
        <v>#N/A</v>
      </c>
      <c r="J912" s="44" t="str">
        <f t="shared" si="28"/>
        <v xml:space="preserve"> - </v>
      </c>
      <c r="K912" s="44" t="e">
        <f>INDEX('Helper - Inputs'!$G$15:$G$66,MATCH(J912,'Helper - Inputs'!$D$15:$D$66,0),1)</f>
        <v>#N/A</v>
      </c>
      <c r="L912" s="44" t="e">
        <f t="shared" si="29"/>
        <v>#N/A</v>
      </c>
    </row>
    <row r="913" spans="1:12" x14ac:dyDescent="0.3">
      <c r="A913" s="2"/>
      <c r="B913" s="23"/>
      <c r="C913" s="8"/>
      <c r="D913" s="8"/>
      <c r="E913" s="2"/>
      <c r="F913" s="2"/>
      <c r="G913" s="8"/>
      <c r="I913" t="e">
        <f>INDEX('Helper - Drop-downs'!$C$12:$C$24,MATCH(C913,'Helper - Drop-downs'!$A$12:$A$24,0))</f>
        <v>#N/A</v>
      </c>
      <c r="J913" s="44" t="str">
        <f t="shared" si="28"/>
        <v xml:space="preserve"> - </v>
      </c>
      <c r="K913" s="44" t="e">
        <f>INDEX('Helper - Inputs'!$G$15:$G$66,MATCH(J913,'Helper - Inputs'!$D$15:$D$66,0),1)</f>
        <v>#N/A</v>
      </c>
      <c r="L913" s="44" t="e">
        <f t="shared" si="29"/>
        <v>#N/A</v>
      </c>
    </row>
    <row r="914" spans="1:12" x14ac:dyDescent="0.3">
      <c r="A914" s="2"/>
      <c r="B914" s="23"/>
      <c r="C914" s="8"/>
      <c r="D914" s="8"/>
      <c r="E914" s="2"/>
      <c r="F914" s="2"/>
      <c r="G914" s="8"/>
      <c r="I914" t="e">
        <f>INDEX('Helper - Drop-downs'!$C$12:$C$24,MATCH(C914,'Helper - Drop-downs'!$A$12:$A$24,0))</f>
        <v>#N/A</v>
      </c>
      <c r="J914" s="44" t="str">
        <f t="shared" si="28"/>
        <v xml:space="preserve"> - </v>
      </c>
      <c r="K914" s="44" t="e">
        <f>INDEX('Helper - Inputs'!$G$15:$G$66,MATCH(J914,'Helper - Inputs'!$D$15:$D$66,0),1)</f>
        <v>#N/A</v>
      </c>
      <c r="L914" s="44" t="e">
        <f t="shared" si="29"/>
        <v>#N/A</v>
      </c>
    </row>
    <row r="915" spans="1:12" x14ac:dyDescent="0.3">
      <c r="A915" s="2"/>
      <c r="B915" s="23"/>
      <c r="C915" s="8"/>
      <c r="D915" s="8"/>
      <c r="E915" s="2"/>
      <c r="F915" s="2"/>
      <c r="G915" s="8"/>
      <c r="I915" t="e">
        <f>INDEX('Helper - Drop-downs'!$C$12:$C$24,MATCH(C915,'Helper - Drop-downs'!$A$12:$A$24,0))</f>
        <v>#N/A</v>
      </c>
      <c r="J915" s="44" t="str">
        <f t="shared" si="28"/>
        <v xml:space="preserve"> - </v>
      </c>
      <c r="K915" s="44" t="e">
        <f>INDEX('Helper - Inputs'!$G$15:$G$66,MATCH(J915,'Helper - Inputs'!$D$15:$D$66,0),1)</f>
        <v>#N/A</v>
      </c>
      <c r="L915" s="44" t="e">
        <f t="shared" si="29"/>
        <v>#N/A</v>
      </c>
    </row>
    <row r="916" spans="1:12" x14ac:dyDescent="0.3">
      <c r="A916" s="2"/>
      <c r="B916" s="23"/>
      <c r="C916" s="8"/>
      <c r="D916" s="8"/>
      <c r="E916" s="2"/>
      <c r="F916" s="2"/>
      <c r="G916" s="8"/>
      <c r="I916" t="e">
        <f>INDEX('Helper - Drop-downs'!$C$12:$C$24,MATCH(C916,'Helper - Drop-downs'!$A$12:$A$24,0))</f>
        <v>#N/A</v>
      </c>
      <c r="J916" s="44" t="str">
        <f t="shared" si="28"/>
        <v xml:space="preserve"> - </v>
      </c>
      <c r="K916" s="44" t="e">
        <f>INDEX('Helper - Inputs'!$G$15:$G$66,MATCH(J916,'Helper - Inputs'!$D$15:$D$66,0),1)</f>
        <v>#N/A</v>
      </c>
      <c r="L916" s="44" t="e">
        <f t="shared" si="29"/>
        <v>#N/A</v>
      </c>
    </row>
    <row r="917" spans="1:12" x14ac:dyDescent="0.3">
      <c r="A917" s="2"/>
      <c r="B917" s="23"/>
      <c r="C917" s="8"/>
      <c r="D917" s="8"/>
      <c r="E917" s="2"/>
      <c r="F917" s="2"/>
      <c r="G917" s="8"/>
      <c r="I917" t="e">
        <f>INDEX('Helper - Drop-downs'!$C$12:$C$24,MATCH(C917,'Helper - Drop-downs'!$A$12:$A$24,0))</f>
        <v>#N/A</v>
      </c>
      <c r="J917" s="44" t="str">
        <f t="shared" si="28"/>
        <v xml:space="preserve"> - </v>
      </c>
      <c r="K917" s="44" t="e">
        <f>INDEX('Helper - Inputs'!$G$15:$G$66,MATCH(J917,'Helper - Inputs'!$D$15:$D$66,0),1)</f>
        <v>#N/A</v>
      </c>
      <c r="L917" s="44" t="e">
        <f t="shared" si="29"/>
        <v>#N/A</v>
      </c>
    </row>
    <row r="918" spans="1:12" x14ac:dyDescent="0.3">
      <c r="A918" s="2"/>
      <c r="B918" s="23"/>
      <c r="C918" s="8"/>
      <c r="D918" s="8"/>
      <c r="E918" s="2"/>
      <c r="F918" s="2"/>
      <c r="G918" s="8"/>
      <c r="I918" t="e">
        <f>INDEX('Helper - Drop-downs'!$C$12:$C$24,MATCH(C918,'Helper - Drop-downs'!$A$12:$A$24,0))</f>
        <v>#N/A</v>
      </c>
      <c r="J918" s="44" t="str">
        <f t="shared" si="28"/>
        <v xml:space="preserve"> - </v>
      </c>
      <c r="K918" s="44" t="e">
        <f>INDEX('Helper - Inputs'!$G$15:$G$66,MATCH(J918,'Helper - Inputs'!$D$15:$D$66,0),1)</f>
        <v>#N/A</v>
      </c>
      <c r="L918" s="44" t="e">
        <f t="shared" si="29"/>
        <v>#N/A</v>
      </c>
    </row>
    <row r="919" spans="1:12" x14ac:dyDescent="0.3">
      <c r="A919" s="2"/>
      <c r="B919" s="23"/>
      <c r="C919" s="8"/>
      <c r="D919" s="8"/>
      <c r="E919" s="2"/>
      <c r="F919" s="2"/>
      <c r="G919" s="8"/>
      <c r="I919" t="e">
        <f>INDEX('Helper - Drop-downs'!$C$12:$C$24,MATCH(C919,'Helper - Drop-downs'!$A$12:$A$24,0))</f>
        <v>#N/A</v>
      </c>
      <c r="J919" s="44" t="str">
        <f t="shared" si="28"/>
        <v xml:space="preserve"> - </v>
      </c>
      <c r="K919" s="44" t="e">
        <f>INDEX('Helper - Inputs'!$G$15:$G$66,MATCH(J919,'Helper - Inputs'!$D$15:$D$66,0),1)</f>
        <v>#N/A</v>
      </c>
      <c r="L919" s="44" t="e">
        <f t="shared" si="29"/>
        <v>#N/A</v>
      </c>
    </row>
    <row r="920" spans="1:12" x14ac:dyDescent="0.3">
      <c r="A920" s="2"/>
      <c r="B920" s="23"/>
      <c r="C920" s="8"/>
      <c r="D920" s="8"/>
      <c r="E920" s="2"/>
      <c r="F920" s="2"/>
      <c r="G920" s="8"/>
      <c r="I920" t="e">
        <f>INDEX('Helper - Drop-downs'!$C$12:$C$24,MATCH(C920,'Helper - Drop-downs'!$A$12:$A$24,0))</f>
        <v>#N/A</v>
      </c>
      <c r="J920" s="44" t="str">
        <f t="shared" si="28"/>
        <v xml:space="preserve"> - </v>
      </c>
      <c r="K920" s="44" t="e">
        <f>INDEX('Helper - Inputs'!$G$15:$G$66,MATCH(J920,'Helper - Inputs'!$D$15:$D$66,0),1)</f>
        <v>#N/A</v>
      </c>
      <c r="L920" s="44" t="e">
        <f t="shared" si="29"/>
        <v>#N/A</v>
      </c>
    </row>
    <row r="921" spans="1:12" x14ac:dyDescent="0.3">
      <c r="A921" s="2"/>
      <c r="B921" s="23"/>
      <c r="C921" s="8"/>
      <c r="D921" s="8"/>
      <c r="E921" s="2"/>
      <c r="F921" s="2"/>
      <c r="G921" s="8"/>
      <c r="I921" t="e">
        <f>INDEX('Helper - Drop-downs'!$C$12:$C$24,MATCH(C921,'Helper - Drop-downs'!$A$12:$A$24,0))</f>
        <v>#N/A</v>
      </c>
      <c r="J921" s="44" t="str">
        <f t="shared" si="28"/>
        <v xml:space="preserve"> - </v>
      </c>
      <c r="K921" s="44" t="e">
        <f>INDEX('Helper - Inputs'!$G$15:$G$66,MATCH(J921,'Helper - Inputs'!$D$15:$D$66,0),1)</f>
        <v>#N/A</v>
      </c>
      <c r="L921" s="44" t="e">
        <f t="shared" si="29"/>
        <v>#N/A</v>
      </c>
    </row>
    <row r="922" spans="1:12" x14ac:dyDescent="0.3">
      <c r="A922" s="2"/>
      <c r="B922" s="23"/>
      <c r="C922" s="8"/>
      <c r="D922" s="8"/>
      <c r="E922" s="2"/>
      <c r="F922" s="2"/>
      <c r="G922" s="8"/>
      <c r="I922" t="e">
        <f>INDEX('Helper - Drop-downs'!$C$12:$C$24,MATCH(C922,'Helper - Drop-downs'!$A$12:$A$24,0))</f>
        <v>#N/A</v>
      </c>
      <c r="J922" s="44" t="str">
        <f t="shared" si="28"/>
        <v xml:space="preserve"> - </v>
      </c>
      <c r="K922" s="44" t="e">
        <f>INDEX('Helper - Inputs'!$G$15:$G$66,MATCH(J922,'Helper - Inputs'!$D$15:$D$66,0),1)</f>
        <v>#N/A</v>
      </c>
      <c r="L922" s="44" t="e">
        <f t="shared" si="29"/>
        <v>#N/A</v>
      </c>
    </row>
    <row r="923" spans="1:12" x14ac:dyDescent="0.3">
      <c r="A923" s="2"/>
      <c r="B923" s="23"/>
      <c r="C923" s="8"/>
      <c r="D923" s="8"/>
      <c r="E923" s="2"/>
      <c r="F923" s="2"/>
      <c r="G923" s="8"/>
      <c r="I923" t="e">
        <f>INDEX('Helper - Drop-downs'!$C$12:$C$24,MATCH(C923,'Helper - Drop-downs'!$A$12:$A$24,0))</f>
        <v>#N/A</v>
      </c>
      <c r="J923" s="44" t="str">
        <f t="shared" si="28"/>
        <v xml:space="preserve"> - </v>
      </c>
      <c r="K923" s="44" t="e">
        <f>INDEX('Helper - Inputs'!$G$15:$G$66,MATCH(J923,'Helper - Inputs'!$D$15:$D$66,0),1)</f>
        <v>#N/A</v>
      </c>
      <c r="L923" s="44" t="e">
        <f t="shared" si="29"/>
        <v>#N/A</v>
      </c>
    </row>
    <row r="924" spans="1:12" x14ac:dyDescent="0.3">
      <c r="A924" s="2"/>
      <c r="B924" s="23"/>
      <c r="C924" s="8"/>
      <c r="D924" s="8"/>
      <c r="E924" s="2"/>
      <c r="F924" s="2"/>
      <c r="G924" s="8"/>
      <c r="I924" t="e">
        <f>INDEX('Helper - Drop-downs'!$C$12:$C$24,MATCH(C924,'Helper - Drop-downs'!$A$12:$A$24,0))</f>
        <v>#N/A</v>
      </c>
      <c r="J924" s="44" t="str">
        <f t="shared" si="28"/>
        <v xml:space="preserve"> - </v>
      </c>
      <c r="K924" s="44" t="e">
        <f>INDEX('Helper - Inputs'!$G$15:$G$66,MATCH(J924,'Helper - Inputs'!$D$15:$D$66,0),1)</f>
        <v>#N/A</v>
      </c>
      <c r="L924" s="44" t="e">
        <f t="shared" si="29"/>
        <v>#N/A</v>
      </c>
    </row>
    <row r="925" spans="1:12" x14ac:dyDescent="0.3">
      <c r="A925" s="2"/>
      <c r="B925" s="23"/>
      <c r="C925" s="8"/>
      <c r="D925" s="8"/>
      <c r="E925" s="2"/>
      <c r="F925" s="2"/>
      <c r="G925" s="8"/>
      <c r="I925" t="e">
        <f>INDEX('Helper - Drop-downs'!$C$12:$C$24,MATCH(C925,'Helper - Drop-downs'!$A$12:$A$24,0))</f>
        <v>#N/A</v>
      </c>
      <c r="J925" s="44" t="str">
        <f t="shared" si="28"/>
        <v xml:space="preserve"> - </v>
      </c>
      <c r="K925" s="44" t="e">
        <f>INDEX('Helper - Inputs'!$G$15:$G$66,MATCH(J925,'Helper - Inputs'!$D$15:$D$66,0),1)</f>
        <v>#N/A</v>
      </c>
      <c r="L925" s="44" t="e">
        <f t="shared" si="29"/>
        <v>#N/A</v>
      </c>
    </row>
    <row r="926" spans="1:12" x14ac:dyDescent="0.3">
      <c r="A926" s="2"/>
      <c r="B926" s="23"/>
      <c r="C926" s="8"/>
      <c r="D926" s="8"/>
      <c r="E926" s="2"/>
      <c r="F926" s="2"/>
      <c r="G926" s="8"/>
      <c r="I926" t="e">
        <f>INDEX('Helper - Drop-downs'!$C$12:$C$24,MATCH(C926,'Helper - Drop-downs'!$A$12:$A$24,0))</f>
        <v>#N/A</v>
      </c>
      <c r="J926" s="44" t="str">
        <f t="shared" si="28"/>
        <v xml:space="preserve"> - </v>
      </c>
      <c r="K926" s="44" t="e">
        <f>INDEX('Helper - Inputs'!$G$15:$G$66,MATCH(J926,'Helper - Inputs'!$D$15:$D$66,0),1)</f>
        <v>#N/A</v>
      </c>
      <c r="L926" s="44" t="e">
        <f t="shared" si="29"/>
        <v>#N/A</v>
      </c>
    </row>
    <row r="927" spans="1:12" x14ac:dyDescent="0.3">
      <c r="A927" s="2"/>
      <c r="B927" s="23"/>
      <c r="C927" s="8"/>
      <c r="D927" s="8"/>
      <c r="E927" s="2"/>
      <c r="F927" s="2"/>
      <c r="G927" s="8"/>
      <c r="I927" t="e">
        <f>INDEX('Helper - Drop-downs'!$C$12:$C$24,MATCH(C927,'Helper - Drop-downs'!$A$12:$A$24,0))</f>
        <v>#N/A</v>
      </c>
      <c r="J927" s="44" t="str">
        <f t="shared" si="28"/>
        <v xml:space="preserve"> - </v>
      </c>
      <c r="K927" s="44" t="e">
        <f>INDEX('Helper - Inputs'!$G$15:$G$66,MATCH(J927,'Helper - Inputs'!$D$15:$D$66,0),1)</f>
        <v>#N/A</v>
      </c>
      <c r="L927" s="44" t="e">
        <f t="shared" si="29"/>
        <v>#N/A</v>
      </c>
    </row>
    <row r="928" spans="1:12" x14ac:dyDescent="0.3">
      <c r="A928" s="2"/>
      <c r="B928" s="23"/>
      <c r="C928" s="8"/>
      <c r="D928" s="8"/>
      <c r="E928" s="2"/>
      <c r="F928" s="2"/>
      <c r="G928" s="8"/>
      <c r="I928" t="e">
        <f>INDEX('Helper - Drop-downs'!$C$12:$C$24,MATCH(C928,'Helper - Drop-downs'!$A$12:$A$24,0))</f>
        <v>#N/A</v>
      </c>
      <c r="J928" s="44" t="str">
        <f t="shared" si="28"/>
        <v xml:space="preserve"> - </v>
      </c>
      <c r="K928" s="44" t="e">
        <f>INDEX('Helper - Inputs'!$G$15:$G$66,MATCH(J928,'Helper - Inputs'!$D$15:$D$66,0),1)</f>
        <v>#N/A</v>
      </c>
      <c r="L928" s="44" t="e">
        <f t="shared" si="29"/>
        <v>#N/A</v>
      </c>
    </row>
    <row r="929" spans="1:12" x14ac:dyDescent="0.3">
      <c r="A929" s="2"/>
      <c r="B929" s="23"/>
      <c r="C929" s="8"/>
      <c r="D929" s="8"/>
      <c r="E929" s="2"/>
      <c r="F929" s="2"/>
      <c r="G929" s="8"/>
      <c r="I929" t="e">
        <f>INDEX('Helper - Drop-downs'!$C$12:$C$24,MATCH(C929,'Helper - Drop-downs'!$A$12:$A$24,0))</f>
        <v>#N/A</v>
      </c>
      <c r="J929" s="44" t="str">
        <f t="shared" si="28"/>
        <v xml:space="preserve"> - </v>
      </c>
      <c r="K929" s="44" t="e">
        <f>INDEX('Helper - Inputs'!$G$15:$G$66,MATCH(J929,'Helper - Inputs'!$D$15:$D$66,0),1)</f>
        <v>#N/A</v>
      </c>
      <c r="L929" s="44" t="e">
        <f t="shared" si="29"/>
        <v>#N/A</v>
      </c>
    </row>
    <row r="930" spans="1:12" x14ac:dyDescent="0.3">
      <c r="A930" s="2"/>
      <c r="B930" s="23"/>
      <c r="C930" s="8"/>
      <c r="D930" s="8"/>
      <c r="E930" s="2"/>
      <c r="F930" s="2"/>
      <c r="G930" s="8"/>
      <c r="I930" t="e">
        <f>INDEX('Helper - Drop-downs'!$C$12:$C$24,MATCH(C930,'Helper - Drop-downs'!$A$12:$A$24,0))</f>
        <v>#N/A</v>
      </c>
      <c r="J930" s="44" t="str">
        <f t="shared" si="28"/>
        <v xml:space="preserve"> - </v>
      </c>
      <c r="K930" s="44" t="e">
        <f>INDEX('Helper - Inputs'!$G$15:$G$66,MATCH(J930,'Helper - Inputs'!$D$15:$D$66,0),1)</f>
        <v>#N/A</v>
      </c>
      <c r="L930" s="44" t="e">
        <f t="shared" si="29"/>
        <v>#N/A</v>
      </c>
    </row>
    <row r="931" spans="1:12" x14ac:dyDescent="0.3">
      <c r="A931" s="2"/>
      <c r="B931" s="23"/>
      <c r="C931" s="8"/>
      <c r="D931" s="8"/>
      <c r="E931" s="2"/>
      <c r="F931" s="2"/>
      <c r="G931" s="8"/>
      <c r="I931" t="e">
        <f>INDEX('Helper - Drop-downs'!$C$12:$C$24,MATCH(C931,'Helper - Drop-downs'!$A$12:$A$24,0))</f>
        <v>#N/A</v>
      </c>
      <c r="J931" s="44" t="str">
        <f t="shared" si="28"/>
        <v xml:space="preserve"> - </v>
      </c>
      <c r="K931" s="44" t="e">
        <f>INDEX('Helper - Inputs'!$G$15:$G$66,MATCH(J931,'Helper - Inputs'!$D$15:$D$66,0),1)</f>
        <v>#N/A</v>
      </c>
      <c r="L931" s="44" t="e">
        <f t="shared" si="29"/>
        <v>#N/A</v>
      </c>
    </row>
    <row r="932" spans="1:12" x14ac:dyDescent="0.3">
      <c r="A932" s="2"/>
      <c r="B932" s="23"/>
      <c r="C932" s="8"/>
      <c r="D932" s="8"/>
      <c r="E932" s="2"/>
      <c r="F932" s="2"/>
      <c r="G932" s="8"/>
      <c r="I932" t="e">
        <f>INDEX('Helper - Drop-downs'!$C$12:$C$24,MATCH(C932,'Helper - Drop-downs'!$A$12:$A$24,0))</f>
        <v>#N/A</v>
      </c>
      <c r="J932" s="44" t="str">
        <f t="shared" si="28"/>
        <v xml:space="preserve"> - </v>
      </c>
      <c r="K932" s="44" t="e">
        <f>INDEX('Helper - Inputs'!$G$15:$G$66,MATCH(J932,'Helper - Inputs'!$D$15:$D$66,0),1)</f>
        <v>#N/A</v>
      </c>
      <c r="L932" s="44" t="e">
        <f t="shared" si="29"/>
        <v>#N/A</v>
      </c>
    </row>
    <row r="933" spans="1:12" x14ac:dyDescent="0.3">
      <c r="A933" s="2"/>
      <c r="B933" s="23"/>
      <c r="C933" s="8"/>
      <c r="D933" s="8"/>
      <c r="E933" s="2"/>
      <c r="F933" s="2"/>
      <c r="G933" s="8"/>
      <c r="I933" t="e">
        <f>INDEX('Helper - Drop-downs'!$C$12:$C$24,MATCH(C933,'Helper - Drop-downs'!$A$12:$A$24,0))</f>
        <v>#N/A</v>
      </c>
      <c r="J933" s="44" t="str">
        <f t="shared" si="28"/>
        <v xml:space="preserve"> - </v>
      </c>
      <c r="K933" s="44" t="e">
        <f>INDEX('Helper - Inputs'!$G$15:$G$66,MATCH(J933,'Helper - Inputs'!$D$15:$D$66,0),1)</f>
        <v>#N/A</v>
      </c>
      <c r="L933" s="44" t="e">
        <f t="shared" si="29"/>
        <v>#N/A</v>
      </c>
    </row>
    <row r="934" spans="1:12" x14ac:dyDescent="0.3">
      <c r="A934" s="2"/>
      <c r="B934" s="23"/>
      <c r="C934" s="8"/>
      <c r="D934" s="8"/>
      <c r="E934" s="2"/>
      <c r="F934" s="2"/>
      <c r="G934" s="8"/>
      <c r="I934" t="e">
        <f>INDEX('Helper - Drop-downs'!$C$12:$C$24,MATCH(C934,'Helper - Drop-downs'!$A$12:$A$24,0))</f>
        <v>#N/A</v>
      </c>
      <c r="J934" s="44" t="str">
        <f t="shared" si="28"/>
        <v xml:space="preserve"> - </v>
      </c>
      <c r="K934" s="44" t="e">
        <f>INDEX('Helper - Inputs'!$G$15:$G$66,MATCH(J934,'Helper - Inputs'!$D$15:$D$66,0),1)</f>
        <v>#N/A</v>
      </c>
      <c r="L934" s="44" t="e">
        <f t="shared" si="29"/>
        <v>#N/A</v>
      </c>
    </row>
    <row r="935" spans="1:12" x14ac:dyDescent="0.3">
      <c r="A935" s="2"/>
      <c r="B935" s="23"/>
      <c r="C935" s="8"/>
      <c r="D935" s="8"/>
      <c r="E935" s="2"/>
      <c r="F935" s="2"/>
      <c r="G935" s="8"/>
      <c r="I935" t="e">
        <f>INDEX('Helper - Drop-downs'!$C$12:$C$24,MATCH(C935,'Helper - Drop-downs'!$A$12:$A$24,0))</f>
        <v>#N/A</v>
      </c>
      <c r="J935" s="44" t="str">
        <f t="shared" si="28"/>
        <v xml:space="preserve"> - </v>
      </c>
      <c r="K935" s="44" t="e">
        <f>INDEX('Helper - Inputs'!$G$15:$G$66,MATCH(J935,'Helper - Inputs'!$D$15:$D$66,0),1)</f>
        <v>#N/A</v>
      </c>
      <c r="L935" s="44" t="e">
        <f t="shared" si="29"/>
        <v>#N/A</v>
      </c>
    </row>
    <row r="936" spans="1:12" x14ac:dyDescent="0.3">
      <c r="A936" s="2"/>
      <c r="B936" s="23"/>
      <c r="C936" s="8"/>
      <c r="D936" s="8"/>
      <c r="E936" s="2"/>
      <c r="F936" s="2"/>
      <c r="G936" s="8"/>
      <c r="I936" t="e">
        <f>INDEX('Helper - Drop-downs'!$C$12:$C$24,MATCH(C936,'Helper - Drop-downs'!$A$12:$A$24,0))</f>
        <v>#N/A</v>
      </c>
      <c r="J936" s="44" t="str">
        <f t="shared" si="28"/>
        <v xml:space="preserve"> - </v>
      </c>
      <c r="K936" s="44" t="e">
        <f>INDEX('Helper - Inputs'!$G$15:$G$66,MATCH(J936,'Helper - Inputs'!$D$15:$D$66,0),1)</f>
        <v>#N/A</v>
      </c>
      <c r="L936" s="44" t="e">
        <f t="shared" si="29"/>
        <v>#N/A</v>
      </c>
    </row>
    <row r="937" spans="1:12" x14ac:dyDescent="0.3">
      <c r="A937" s="2"/>
      <c r="B937" s="23"/>
      <c r="C937" s="8"/>
      <c r="D937" s="8"/>
      <c r="E937" s="2"/>
      <c r="F937" s="2"/>
      <c r="G937" s="8"/>
      <c r="I937" t="e">
        <f>INDEX('Helper - Drop-downs'!$C$12:$C$24,MATCH(C937,'Helper - Drop-downs'!$A$12:$A$24,0))</f>
        <v>#N/A</v>
      </c>
      <c r="J937" s="44" t="str">
        <f t="shared" si="28"/>
        <v xml:space="preserve"> - </v>
      </c>
      <c r="K937" s="44" t="e">
        <f>INDEX('Helper - Inputs'!$G$15:$G$66,MATCH(J937,'Helper - Inputs'!$D$15:$D$66,0),1)</f>
        <v>#N/A</v>
      </c>
      <c r="L937" s="44" t="e">
        <f t="shared" si="29"/>
        <v>#N/A</v>
      </c>
    </row>
    <row r="938" spans="1:12" x14ac:dyDescent="0.3">
      <c r="A938" s="2"/>
      <c r="B938" s="23"/>
      <c r="C938" s="8"/>
      <c r="D938" s="8"/>
      <c r="E938" s="2"/>
      <c r="F938" s="2"/>
      <c r="G938" s="8"/>
      <c r="I938" t="e">
        <f>INDEX('Helper - Drop-downs'!$C$12:$C$24,MATCH(C938,'Helper - Drop-downs'!$A$12:$A$24,0))</f>
        <v>#N/A</v>
      </c>
      <c r="J938" s="44" t="str">
        <f t="shared" si="28"/>
        <v xml:space="preserve"> - </v>
      </c>
      <c r="K938" s="44" t="e">
        <f>INDEX('Helper - Inputs'!$G$15:$G$66,MATCH(J938,'Helper - Inputs'!$D$15:$D$66,0),1)</f>
        <v>#N/A</v>
      </c>
      <c r="L938" s="44" t="e">
        <f t="shared" si="29"/>
        <v>#N/A</v>
      </c>
    </row>
    <row r="939" spans="1:12" x14ac:dyDescent="0.3">
      <c r="A939" s="2"/>
      <c r="B939" s="23"/>
      <c r="C939" s="8"/>
      <c r="D939" s="8"/>
      <c r="E939" s="2"/>
      <c r="F939" s="2"/>
      <c r="G939" s="8"/>
      <c r="I939" t="e">
        <f>INDEX('Helper - Drop-downs'!$C$12:$C$24,MATCH(C939,'Helper - Drop-downs'!$A$12:$A$24,0))</f>
        <v>#N/A</v>
      </c>
      <c r="J939" s="44" t="str">
        <f t="shared" si="28"/>
        <v xml:space="preserve"> - </v>
      </c>
      <c r="K939" s="44" t="e">
        <f>INDEX('Helper - Inputs'!$G$15:$G$66,MATCH(J939,'Helper - Inputs'!$D$15:$D$66,0),1)</f>
        <v>#N/A</v>
      </c>
      <c r="L939" s="44" t="e">
        <f t="shared" si="29"/>
        <v>#N/A</v>
      </c>
    </row>
    <row r="940" spans="1:12" x14ac:dyDescent="0.3">
      <c r="A940" s="2"/>
      <c r="B940" s="23"/>
      <c r="C940" s="8"/>
      <c r="D940" s="8"/>
      <c r="E940" s="2"/>
      <c r="F940" s="2"/>
      <c r="G940" s="8"/>
      <c r="I940" t="e">
        <f>INDEX('Helper - Drop-downs'!$C$12:$C$24,MATCH(C940,'Helper - Drop-downs'!$A$12:$A$24,0))</f>
        <v>#N/A</v>
      </c>
      <c r="J940" s="44" t="str">
        <f t="shared" si="28"/>
        <v xml:space="preserve"> - </v>
      </c>
      <c r="K940" s="44" t="e">
        <f>INDEX('Helper - Inputs'!$G$15:$G$66,MATCH(J940,'Helper - Inputs'!$D$15:$D$66,0),1)</f>
        <v>#N/A</v>
      </c>
      <c r="L940" s="44" t="e">
        <f t="shared" si="29"/>
        <v>#N/A</v>
      </c>
    </row>
    <row r="941" spans="1:12" x14ac:dyDescent="0.3">
      <c r="A941" s="2"/>
      <c r="B941" s="23"/>
      <c r="C941" s="8"/>
      <c r="D941" s="8"/>
      <c r="E941" s="2"/>
      <c r="F941" s="2"/>
      <c r="G941" s="8"/>
      <c r="I941" t="e">
        <f>INDEX('Helper - Drop-downs'!$C$12:$C$24,MATCH(C941,'Helper - Drop-downs'!$A$12:$A$24,0))</f>
        <v>#N/A</v>
      </c>
      <c r="J941" s="44" t="str">
        <f t="shared" si="28"/>
        <v xml:space="preserve"> - </v>
      </c>
      <c r="K941" s="44" t="e">
        <f>INDEX('Helper - Inputs'!$G$15:$G$66,MATCH(J941,'Helper - Inputs'!$D$15:$D$66,0),1)</f>
        <v>#N/A</v>
      </c>
      <c r="L941" s="44" t="e">
        <f t="shared" si="29"/>
        <v>#N/A</v>
      </c>
    </row>
    <row r="942" spans="1:12" x14ac:dyDescent="0.3">
      <c r="A942" s="2"/>
      <c r="B942" s="23"/>
      <c r="C942" s="8"/>
      <c r="D942" s="8"/>
      <c r="E942" s="2"/>
      <c r="F942" s="2"/>
      <c r="G942" s="8"/>
      <c r="I942" t="e">
        <f>INDEX('Helper - Drop-downs'!$C$12:$C$24,MATCH(C942,'Helper - Drop-downs'!$A$12:$A$24,0))</f>
        <v>#N/A</v>
      </c>
      <c r="J942" s="44" t="str">
        <f t="shared" si="28"/>
        <v xml:space="preserve"> - </v>
      </c>
      <c r="K942" s="44" t="e">
        <f>INDEX('Helper - Inputs'!$G$15:$G$66,MATCH(J942,'Helper - Inputs'!$D$15:$D$66,0),1)</f>
        <v>#N/A</v>
      </c>
      <c r="L942" s="44" t="e">
        <f t="shared" si="29"/>
        <v>#N/A</v>
      </c>
    </row>
    <row r="943" spans="1:12" x14ac:dyDescent="0.3">
      <c r="A943" s="2"/>
      <c r="B943" s="23"/>
      <c r="C943" s="8"/>
      <c r="D943" s="8"/>
      <c r="E943" s="2"/>
      <c r="F943" s="2"/>
      <c r="G943" s="8"/>
      <c r="I943" t="e">
        <f>INDEX('Helper - Drop-downs'!$C$12:$C$24,MATCH(C943,'Helper - Drop-downs'!$A$12:$A$24,0))</f>
        <v>#N/A</v>
      </c>
      <c r="J943" s="44" t="str">
        <f t="shared" si="28"/>
        <v xml:space="preserve"> - </v>
      </c>
      <c r="K943" s="44" t="e">
        <f>INDEX('Helper - Inputs'!$G$15:$G$66,MATCH(J943,'Helper - Inputs'!$D$15:$D$66,0),1)</f>
        <v>#N/A</v>
      </c>
      <c r="L943" s="44" t="e">
        <f t="shared" si="29"/>
        <v>#N/A</v>
      </c>
    </row>
    <row r="944" spans="1:12" x14ac:dyDescent="0.3">
      <c r="A944" s="2"/>
      <c r="B944" s="23"/>
      <c r="C944" s="8"/>
      <c r="D944" s="8"/>
      <c r="E944" s="2"/>
      <c r="F944" s="2"/>
      <c r="G944" s="8"/>
      <c r="I944" t="e">
        <f>INDEX('Helper - Drop-downs'!$C$12:$C$24,MATCH(C944,'Helper - Drop-downs'!$A$12:$A$24,0))</f>
        <v>#N/A</v>
      </c>
      <c r="J944" s="44" t="str">
        <f t="shared" si="28"/>
        <v xml:space="preserve"> - </v>
      </c>
      <c r="K944" s="44" t="e">
        <f>INDEX('Helper - Inputs'!$G$15:$G$66,MATCH(J944,'Helper - Inputs'!$D$15:$D$66,0),1)</f>
        <v>#N/A</v>
      </c>
      <c r="L944" s="44" t="e">
        <f t="shared" si="29"/>
        <v>#N/A</v>
      </c>
    </row>
    <row r="945" spans="1:12" x14ac:dyDescent="0.3">
      <c r="A945" s="2"/>
      <c r="B945" s="23"/>
      <c r="C945" s="8"/>
      <c r="D945" s="8"/>
      <c r="E945" s="2"/>
      <c r="F945" s="2"/>
      <c r="G945" s="8"/>
      <c r="I945" t="e">
        <f>INDEX('Helper - Drop-downs'!$C$12:$C$24,MATCH(C945,'Helper - Drop-downs'!$A$12:$A$24,0))</f>
        <v>#N/A</v>
      </c>
      <c r="J945" s="44" t="str">
        <f t="shared" si="28"/>
        <v xml:space="preserve"> - </v>
      </c>
      <c r="K945" s="44" t="e">
        <f>INDEX('Helper - Inputs'!$G$15:$G$66,MATCH(J945,'Helper - Inputs'!$D$15:$D$66,0),1)</f>
        <v>#N/A</v>
      </c>
      <c r="L945" s="44" t="e">
        <f t="shared" si="29"/>
        <v>#N/A</v>
      </c>
    </row>
    <row r="946" spans="1:12" x14ac:dyDescent="0.3">
      <c r="A946" s="2"/>
      <c r="B946" s="23"/>
      <c r="C946" s="8"/>
      <c r="D946" s="8"/>
      <c r="E946" s="2"/>
      <c r="F946" s="2"/>
      <c r="G946" s="8"/>
      <c r="I946" t="e">
        <f>INDEX('Helper - Drop-downs'!$C$12:$C$24,MATCH(C946,'Helper - Drop-downs'!$A$12:$A$24,0))</f>
        <v>#N/A</v>
      </c>
      <c r="J946" s="44" t="str">
        <f t="shared" si="28"/>
        <v xml:space="preserve"> - </v>
      </c>
      <c r="K946" s="44" t="e">
        <f>INDEX('Helper - Inputs'!$G$15:$G$66,MATCH(J946,'Helper - Inputs'!$D$15:$D$66,0),1)</f>
        <v>#N/A</v>
      </c>
      <c r="L946" s="44" t="e">
        <f t="shared" si="29"/>
        <v>#N/A</v>
      </c>
    </row>
    <row r="947" spans="1:12" x14ac:dyDescent="0.3">
      <c r="A947" s="2"/>
      <c r="B947" s="23"/>
      <c r="C947" s="8"/>
      <c r="D947" s="8"/>
      <c r="E947" s="2"/>
      <c r="F947" s="2"/>
      <c r="G947" s="8"/>
      <c r="I947" t="e">
        <f>INDEX('Helper - Drop-downs'!$C$12:$C$24,MATCH(C947,'Helper - Drop-downs'!$A$12:$A$24,0))</f>
        <v>#N/A</v>
      </c>
      <c r="J947" s="44" t="str">
        <f t="shared" si="28"/>
        <v xml:space="preserve"> - </v>
      </c>
      <c r="K947" s="44" t="e">
        <f>INDEX('Helper - Inputs'!$G$15:$G$66,MATCH(J947,'Helper - Inputs'!$D$15:$D$66,0),1)</f>
        <v>#N/A</v>
      </c>
      <c r="L947" s="44" t="e">
        <f t="shared" si="29"/>
        <v>#N/A</v>
      </c>
    </row>
    <row r="948" spans="1:12" x14ac:dyDescent="0.3">
      <c r="A948" s="2"/>
      <c r="B948" s="23"/>
      <c r="C948" s="8"/>
      <c r="D948" s="8"/>
      <c r="E948" s="2"/>
      <c r="F948" s="2"/>
      <c r="G948" s="8"/>
      <c r="I948" t="e">
        <f>INDEX('Helper - Drop-downs'!$C$12:$C$24,MATCH(C948,'Helper - Drop-downs'!$A$12:$A$24,0))</f>
        <v>#N/A</v>
      </c>
      <c r="J948" s="44" t="str">
        <f t="shared" si="28"/>
        <v xml:space="preserve"> - </v>
      </c>
      <c r="K948" s="44" t="e">
        <f>INDEX('Helper - Inputs'!$G$15:$G$66,MATCH(J948,'Helper - Inputs'!$D$15:$D$66,0),1)</f>
        <v>#N/A</v>
      </c>
      <c r="L948" s="44" t="e">
        <f t="shared" si="29"/>
        <v>#N/A</v>
      </c>
    </row>
    <row r="949" spans="1:12" x14ac:dyDescent="0.3">
      <c r="A949" s="2"/>
      <c r="B949" s="23"/>
      <c r="C949" s="8"/>
      <c r="D949" s="8"/>
      <c r="E949" s="2"/>
      <c r="F949" s="2"/>
      <c r="G949" s="8"/>
      <c r="I949" t="e">
        <f>INDEX('Helper - Drop-downs'!$C$12:$C$24,MATCH(C949,'Helper - Drop-downs'!$A$12:$A$24,0))</f>
        <v>#N/A</v>
      </c>
      <c r="J949" s="44" t="str">
        <f t="shared" si="28"/>
        <v xml:space="preserve"> - </v>
      </c>
      <c r="K949" s="44" t="e">
        <f>INDEX('Helper - Inputs'!$G$15:$G$66,MATCH(J949,'Helper - Inputs'!$D$15:$D$66,0),1)</f>
        <v>#N/A</v>
      </c>
      <c r="L949" s="44" t="e">
        <f t="shared" si="29"/>
        <v>#N/A</v>
      </c>
    </row>
    <row r="950" spans="1:12" x14ac:dyDescent="0.3">
      <c r="A950" s="2"/>
      <c r="B950" s="23"/>
      <c r="C950" s="8"/>
      <c r="D950" s="8"/>
      <c r="E950" s="2"/>
      <c r="F950" s="2"/>
      <c r="G950" s="8"/>
      <c r="I950" t="e">
        <f>INDEX('Helper - Drop-downs'!$C$12:$C$24,MATCH(C950,'Helper - Drop-downs'!$A$12:$A$24,0))</f>
        <v>#N/A</v>
      </c>
      <c r="J950" s="44" t="str">
        <f t="shared" si="28"/>
        <v xml:space="preserve"> - </v>
      </c>
      <c r="K950" s="44" t="e">
        <f>INDEX('Helper - Inputs'!$G$15:$G$66,MATCH(J950,'Helper - Inputs'!$D$15:$D$66,0),1)</f>
        <v>#N/A</v>
      </c>
      <c r="L950" s="44" t="e">
        <f t="shared" si="29"/>
        <v>#N/A</v>
      </c>
    </row>
    <row r="951" spans="1:12" x14ac:dyDescent="0.3">
      <c r="A951" s="2"/>
      <c r="B951" s="23"/>
      <c r="C951" s="8"/>
      <c r="D951" s="8"/>
      <c r="E951" s="2"/>
      <c r="F951" s="2"/>
      <c r="G951" s="8"/>
      <c r="I951" t="e">
        <f>INDEX('Helper - Drop-downs'!$C$12:$C$24,MATCH(C951,'Helper - Drop-downs'!$A$12:$A$24,0))</f>
        <v>#N/A</v>
      </c>
      <c r="J951" s="44" t="str">
        <f t="shared" si="28"/>
        <v xml:space="preserve"> - </v>
      </c>
      <c r="K951" s="44" t="e">
        <f>INDEX('Helper - Inputs'!$G$15:$G$66,MATCH(J951,'Helper - Inputs'!$D$15:$D$66,0),1)</f>
        <v>#N/A</v>
      </c>
      <c r="L951" s="44" t="e">
        <f t="shared" si="29"/>
        <v>#N/A</v>
      </c>
    </row>
    <row r="952" spans="1:12" x14ac:dyDescent="0.3">
      <c r="A952" s="2"/>
      <c r="B952" s="23"/>
      <c r="C952" s="8"/>
      <c r="D952" s="8"/>
      <c r="E952" s="2"/>
      <c r="F952" s="2"/>
      <c r="G952" s="8"/>
      <c r="I952" t="e">
        <f>INDEX('Helper - Drop-downs'!$C$12:$C$24,MATCH(C952,'Helper - Drop-downs'!$A$12:$A$24,0))</f>
        <v>#N/A</v>
      </c>
      <c r="J952" s="44" t="str">
        <f t="shared" si="28"/>
        <v xml:space="preserve"> - </v>
      </c>
      <c r="K952" s="44" t="e">
        <f>INDEX('Helper - Inputs'!$G$15:$G$66,MATCH(J952,'Helper - Inputs'!$D$15:$D$66,0),1)</f>
        <v>#N/A</v>
      </c>
      <c r="L952" s="44" t="e">
        <f t="shared" si="29"/>
        <v>#N/A</v>
      </c>
    </row>
    <row r="953" spans="1:12" x14ac:dyDescent="0.3">
      <c r="A953" s="2"/>
      <c r="B953" s="23"/>
      <c r="C953" s="8"/>
      <c r="D953" s="8"/>
      <c r="E953" s="2"/>
      <c r="F953" s="2"/>
      <c r="G953" s="8"/>
      <c r="I953" t="e">
        <f>INDEX('Helper - Drop-downs'!$C$12:$C$24,MATCH(C953,'Helper - Drop-downs'!$A$12:$A$24,0))</f>
        <v>#N/A</v>
      </c>
      <c r="J953" s="44" t="str">
        <f t="shared" si="28"/>
        <v xml:space="preserve"> - </v>
      </c>
      <c r="K953" s="44" t="e">
        <f>INDEX('Helper - Inputs'!$G$15:$G$66,MATCH(J953,'Helper - Inputs'!$D$15:$D$66,0),1)</f>
        <v>#N/A</v>
      </c>
      <c r="L953" s="44" t="e">
        <f t="shared" si="29"/>
        <v>#N/A</v>
      </c>
    </row>
    <row r="954" spans="1:12" x14ac:dyDescent="0.3">
      <c r="A954" s="2"/>
      <c r="B954" s="23"/>
      <c r="C954" s="8"/>
      <c r="D954" s="8"/>
      <c r="E954" s="2"/>
      <c r="F954" s="2"/>
      <c r="G954" s="8"/>
      <c r="I954" t="e">
        <f>INDEX('Helper - Drop-downs'!$C$12:$C$24,MATCH(C954,'Helper - Drop-downs'!$A$12:$A$24,0))</f>
        <v>#N/A</v>
      </c>
      <c r="J954" s="44" t="str">
        <f t="shared" si="28"/>
        <v xml:space="preserve"> - </v>
      </c>
      <c r="K954" s="44" t="e">
        <f>INDEX('Helper - Inputs'!$G$15:$G$66,MATCH(J954,'Helper - Inputs'!$D$15:$D$66,0),1)</f>
        <v>#N/A</v>
      </c>
      <c r="L954" s="44" t="e">
        <f t="shared" si="29"/>
        <v>#N/A</v>
      </c>
    </row>
    <row r="955" spans="1:12" x14ac:dyDescent="0.3">
      <c r="A955" s="2"/>
      <c r="B955" s="23"/>
      <c r="C955" s="8"/>
      <c r="D955" s="8"/>
      <c r="E955" s="2"/>
      <c r="F955" s="2"/>
      <c r="G955" s="8"/>
      <c r="I955" t="e">
        <f>INDEX('Helper - Drop-downs'!$C$12:$C$24,MATCH(C955,'Helper - Drop-downs'!$A$12:$A$24,0))</f>
        <v>#N/A</v>
      </c>
      <c r="J955" s="44" t="str">
        <f t="shared" si="28"/>
        <v xml:space="preserve"> - </v>
      </c>
      <c r="K955" s="44" t="e">
        <f>INDEX('Helper - Inputs'!$G$15:$G$66,MATCH(J955,'Helper - Inputs'!$D$15:$D$66,0),1)</f>
        <v>#N/A</v>
      </c>
      <c r="L955" s="44" t="e">
        <f t="shared" si="29"/>
        <v>#N/A</v>
      </c>
    </row>
    <row r="956" spans="1:12" x14ac:dyDescent="0.3">
      <c r="A956" s="2"/>
      <c r="B956" s="23"/>
      <c r="C956" s="8"/>
      <c r="D956" s="8"/>
      <c r="E956" s="2"/>
      <c r="F956" s="2"/>
      <c r="G956" s="8"/>
      <c r="I956" t="e">
        <f>INDEX('Helper - Drop-downs'!$C$12:$C$24,MATCH(C956,'Helper - Drop-downs'!$A$12:$A$24,0))</f>
        <v>#N/A</v>
      </c>
      <c r="J956" s="44" t="str">
        <f t="shared" si="28"/>
        <v xml:space="preserve"> - </v>
      </c>
      <c r="K956" s="44" t="e">
        <f>INDEX('Helper - Inputs'!$G$15:$G$66,MATCH(J956,'Helper - Inputs'!$D$15:$D$66,0),1)</f>
        <v>#N/A</v>
      </c>
      <c r="L956" s="44" t="e">
        <f t="shared" si="29"/>
        <v>#N/A</v>
      </c>
    </row>
    <row r="957" spans="1:12" x14ac:dyDescent="0.3">
      <c r="A957" s="2"/>
      <c r="B957" s="23"/>
      <c r="C957" s="8"/>
      <c r="D957" s="8"/>
      <c r="E957" s="2"/>
      <c r="F957" s="2"/>
      <c r="G957" s="8"/>
      <c r="I957" t="e">
        <f>INDEX('Helper - Drop-downs'!$C$12:$C$24,MATCH(C957,'Helper - Drop-downs'!$A$12:$A$24,0))</f>
        <v>#N/A</v>
      </c>
      <c r="J957" s="44" t="str">
        <f t="shared" si="28"/>
        <v xml:space="preserve"> - </v>
      </c>
      <c r="K957" s="44" t="e">
        <f>INDEX('Helper - Inputs'!$G$15:$G$66,MATCH(J957,'Helper - Inputs'!$D$15:$D$66,0),1)</f>
        <v>#N/A</v>
      </c>
      <c r="L957" s="44" t="e">
        <f t="shared" si="29"/>
        <v>#N/A</v>
      </c>
    </row>
    <row r="958" spans="1:12" x14ac:dyDescent="0.3">
      <c r="A958" s="2"/>
      <c r="B958" s="23"/>
      <c r="C958" s="8"/>
      <c r="D958" s="8"/>
      <c r="E958" s="2"/>
      <c r="F958" s="2"/>
      <c r="G958" s="8"/>
      <c r="I958" t="e">
        <f>INDEX('Helper - Drop-downs'!$C$12:$C$24,MATCH(C958,'Helper - Drop-downs'!$A$12:$A$24,0))</f>
        <v>#N/A</v>
      </c>
      <c r="J958" s="44" t="str">
        <f t="shared" si="28"/>
        <v xml:space="preserve"> - </v>
      </c>
      <c r="K958" s="44" t="e">
        <f>INDEX('Helper - Inputs'!$G$15:$G$66,MATCH(J958,'Helper - Inputs'!$D$15:$D$66,0),1)</f>
        <v>#N/A</v>
      </c>
      <c r="L958" s="44" t="e">
        <f t="shared" si="29"/>
        <v>#N/A</v>
      </c>
    </row>
    <row r="959" spans="1:12" x14ac:dyDescent="0.3">
      <c r="A959" s="2"/>
      <c r="B959" s="23"/>
      <c r="C959" s="8"/>
      <c r="D959" s="8"/>
      <c r="E959" s="2"/>
      <c r="F959" s="2"/>
      <c r="G959" s="8"/>
      <c r="I959" t="e">
        <f>INDEX('Helper - Drop-downs'!$C$12:$C$24,MATCH(C959,'Helper - Drop-downs'!$A$12:$A$24,0))</f>
        <v>#N/A</v>
      </c>
      <c r="J959" s="44" t="str">
        <f t="shared" si="28"/>
        <v xml:space="preserve"> - </v>
      </c>
      <c r="K959" s="44" t="e">
        <f>INDEX('Helper - Inputs'!$G$15:$G$66,MATCH(J959,'Helper - Inputs'!$D$15:$D$66,0),1)</f>
        <v>#N/A</v>
      </c>
      <c r="L959" s="44" t="e">
        <f t="shared" si="29"/>
        <v>#N/A</v>
      </c>
    </row>
    <row r="960" spans="1:12" x14ac:dyDescent="0.3">
      <c r="A960" s="2"/>
      <c r="B960" s="23"/>
      <c r="C960" s="8"/>
      <c r="D960" s="8"/>
      <c r="E960" s="2"/>
      <c r="F960" s="2"/>
      <c r="G960" s="8"/>
      <c r="I960" t="e">
        <f>INDEX('Helper - Drop-downs'!$C$12:$C$24,MATCH(C960,'Helper - Drop-downs'!$A$12:$A$24,0))</f>
        <v>#N/A</v>
      </c>
      <c r="J960" s="44" t="str">
        <f t="shared" si="28"/>
        <v xml:space="preserve"> - </v>
      </c>
      <c r="K960" s="44" t="e">
        <f>INDEX('Helper - Inputs'!$G$15:$G$66,MATCH(J960,'Helper - Inputs'!$D$15:$D$66,0),1)</f>
        <v>#N/A</v>
      </c>
      <c r="L960" s="44" t="e">
        <f t="shared" si="29"/>
        <v>#N/A</v>
      </c>
    </row>
    <row r="961" spans="1:12" x14ac:dyDescent="0.3">
      <c r="A961" s="2"/>
      <c r="B961" s="23"/>
      <c r="C961" s="8"/>
      <c r="D961" s="8"/>
      <c r="E961" s="2"/>
      <c r="F961" s="2"/>
      <c r="G961" s="8"/>
      <c r="I961" t="e">
        <f>INDEX('Helper - Drop-downs'!$C$12:$C$24,MATCH(C961,'Helper - Drop-downs'!$A$12:$A$24,0))</f>
        <v>#N/A</v>
      </c>
      <c r="J961" s="44" t="str">
        <f t="shared" si="28"/>
        <v xml:space="preserve"> - </v>
      </c>
      <c r="K961" s="44" t="e">
        <f>INDEX('Helper - Inputs'!$G$15:$G$66,MATCH(J961,'Helper - Inputs'!$D$15:$D$66,0),1)</f>
        <v>#N/A</v>
      </c>
      <c r="L961" s="44" t="e">
        <f t="shared" si="29"/>
        <v>#N/A</v>
      </c>
    </row>
    <row r="962" spans="1:12" x14ac:dyDescent="0.3">
      <c r="A962" s="2"/>
      <c r="B962" s="23"/>
      <c r="C962" s="8"/>
      <c r="D962" s="8"/>
      <c r="E962" s="2"/>
      <c r="F962" s="2"/>
      <c r="G962" s="8"/>
      <c r="I962" t="e">
        <f>INDEX('Helper - Drop-downs'!$C$12:$C$24,MATCH(C962,'Helper - Drop-downs'!$A$12:$A$24,0))</f>
        <v>#N/A</v>
      </c>
      <c r="J962" s="44" t="str">
        <f t="shared" si="28"/>
        <v xml:space="preserve"> - </v>
      </c>
      <c r="K962" s="44" t="e">
        <f>INDEX('Helper - Inputs'!$G$15:$G$66,MATCH(J962,'Helper - Inputs'!$D$15:$D$66,0),1)</f>
        <v>#N/A</v>
      </c>
      <c r="L962" s="44" t="e">
        <f t="shared" si="29"/>
        <v>#N/A</v>
      </c>
    </row>
    <row r="963" spans="1:12" x14ac:dyDescent="0.3">
      <c r="A963" s="2"/>
      <c r="B963" s="23"/>
      <c r="C963" s="8"/>
      <c r="D963" s="8"/>
      <c r="E963" s="2"/>
      <c r="F963" s="2"/>
      <c r="G963" s="8"/>
      <c r="I963" t="e">
        <f>INDEX('Helper - Drop-downs'!$C$12:$C$24,MATCH(C963,'Helper - Drop-downs'!$A$12:$A$24,0))</f>
        <v>#N/A</v>
      </c>
      <c r="J963" s="44" t="str">
        <f t="shared" si="28"/>
        <v xml:space="preserve"> - </v>
      </c>
      <c r="K963" s="44" t="e">
        <f>INDEX('Helper - Inputs'!$G$15:$G$66,MATCH(J963,'Helper - Inputs'!$D$15:$D$66,0),1)</f>
        <v>#N/A</v>
      </c>
      <c r="L963" s="44" t="e">
        <f t="shared" si="29"/>
        <v>#N/A</v>
      </c>
    </row>
    <row r="964" spans="1:12" x14ac:dyDescent="0.3">
      <c r="A964" s="2"/>
      <c r="B964" s="23"/>
      <c r="C964" s="8"/>
      <c r="D964" s="8"/>
      <c r="E964" s="2"/>
      <c r="F964" s="2"/>
      <c r="G964" s="8"/>
      <c r="I964" t="e">
        <f>INDEX('Helper - Drop-downs'!$C$12:$C$24,MATCH(C964,'Helper - Drop-downs'!$A$12:$A$24,0))</f>
        <v>#N/A</v>
      </c>
      <c r="J964" s="44" t="str">
        <f t="shared" si="28"/>
        <v xml:space="preserve"> - </v>
      </c>
      <c r="K964" s="44" t="e">
        <f>INDEX('Helper - Inputs'!$G$15:$G$66,MATCH(J964,'Helper - Inputs'!$D$15:$D$66,0),1)</f>
        <v>#N/A</v>
      </c>
      <c r="L964" s="44" t="e">
        <f t="shared" si="29"/>
        <v>#N/A</v>
      </c>
    </row>
    <row r="965" spans="1:12" x14ac:dyDescent="0.3">
      <c r="A965" s="2"/>
      <c r="B965" s="23"/>
      <c r="C965" s="8"/>
      <c r="D965" s="8"/>
      <c r="E965" s="2"/>
      <c r="F965" s="2"/>
      <c r="G965" s="8"/>
      <c r="I965" t="e">
        <f>INDEX('Helper - Drop-downs'!$C$12:$C$24,MATCH(C965,'Helper - Drop-downs'!$A$12:$A$24,0))</f>
        <v>#N/A</v>
      </c>
      <c r="J965" s="44" t="str">
        <f t="shared" si="28"/>
        <v xml:space="preserve"> - </v>
      </c>
      <c r="K965" s="44" t="e">
        <f>INDEX('Helper - Inputs'!$G$15:$G$66,MATCH(J965,'Helper - Inputs'!$D$15:$D$66,0),1)</f>
        <v>#N/A</v>
      </c>
      <c r="L965" s="44" t="e">
        <f t="shared" si="29"/>
        <v>#N/A</v>
      </c>
    </row>
    <row r="966" spans="1:12" x14ac:dyDescent="0.3">
      <c r="A966" s="2"/>
      <c r="B966" s="23"/>
      <c r="C966" s="8"/>
      <c r="D966" s="8"/>
      <c r="E966" s="2"/>
      <c r="F966" s="2"/>
      <c r="G966" s="8"/>
      <c r="I966" t="e">
        <f>INDEX('Helper - Drop-downs'!$C$12:$C$24,MATCH(C966,'Helper - Drop-downs'!$A$12:$A$24,0))</f>
        <v>#N/A</v>
      </c>
      <c r="J966" s="44" t="str">
        <f t="shared" ref="J966:J1029" si="30">E966&amp;" - "&amp;F966</f>
        <v xml:space="preserve"> - </v>
      </c>
      <c r="K966" s="44" t="e">
        <f>INDEX('Helper - Inputs'!$G$15:$G$66,MATCH(J966,'Helper - Inputs'!$D$15:$D$66,0),1)</f>
        <v>#N/A</v>
      </c>
      <c r="L966" s="44" t="e">
        <f t="shared" ref="L966:L1029" si="31">E966&amp;" - "&amp;K966</f>
        <v>#N/A</v>
      </c>
    </row>
    <row r="967" spans="1:12" x14ac:dyDescent="0.3">
      <c r="A967" s="2"/>
      <c r="B967" s="23"/>
      <c r="C967" s="8"/>
      <c r="D967" s="8"/>
      <c r="E967" s="2"/>
      <c r="F967" s="2"/>
      <c r="G967" s="8"/>
      <c r="I967" t="e">
        <f>INDEX('Helper - Drop-downs'!$C$12:$C$24,MATCH(C967,'Helper - Drop-downs'!$A$12:$A$24,0))</f>
        <v>#N/A</v>
      </c>
      <c r="J967" s="44" t="str">
        <f t="shared" si="30"/>
        <v xml:space="preserve"> - </v>
      </c>
      <c r="K967" s="44" t="e">
        <f>INDEX('Helper - Inputs'!$G$15:$G$66,MATCH(J967,'Helper - Inputs'!$D$15:$D$66,0),1)</f>
        <v>#N/A</v>
      </c>
      <c r="L967" s="44" t="e">
        <f t="shared" si="31"/>
        <v>#N/A</v>
      </c>
    </row>
    <row r="968" spans="1:12" x14ac:dyDescent="0.3">
      <c r="A968" s="2"/>
      <c r="B968" s="23"/>
      <c r="C968" s="8"/>
      <c r="D968" s="8"/>
      <c r="E968" s="2"/>
      <c r="F968" s="2"/>
      <c r="G968" s="8"/>
      <c r="I968" t="e">
        <f>INDEX('Helper - Drop-downs'!$C$12:$C$24,MATCH(C968,'Helper - Drop-downs'!$A$12:$A$24,0))</f>
        <v>#N/A</v>
      </c>
      <c r="J968" s="44" t="str">
        <f t="shared" si="30"/>
        <v xml:space="preserve"> - </v>
      </c>
      <c r="K968" s="44" t="e">
        <f>INDEX('Helper - Inputs'!$G$15:$G$66,MATCH(J968,'Helper - Inputs'!$D$15:$D$66,0),1)</f>
        <v>#N/A</v>
      </c>
      <c r="L968" s="44" t="e">
        <f t="shared" si="31"/>
        <v>#N/A</v>
      </c>
    </row>
    <row r="969" spans="1:12" x14ac:dyDescent="0.3">
      <c r="A969" s="2"/>
      <c r="B969" s="23"/>
      <c r="C969" s="8"/>
      <c r="D969" s="8"/>
      <c r="E969" s="2"/>
      <c r="F969" s="2"/>
      <c r="G969" s="8"/>
      <c r="I969" t="e">
        <f>INDEX('Helper - Drop-downs'!$C$12:$C$24,MATCH(C969,'Helper - Drop-downs'!$A$12:$A$24,0))</f>
        <v>#N/A</v>
      </c>
      <c r="J969" s="44" t="str">
        <f t="shared" si="30"/>
        <v xml:space="preserve"> - </v>
      </c>
      <c r="K969" s="44" t="e">
        <f>INDEX('Helper - Inputs'!$G$15:$G$66,MATCH(J969,'Helper - Inputs'!$D$15:$D$66,0),1)</f>
        <v>#N/A</v>
      </c>
      <c r="L969" s="44" t="e">
        <f t="shared" si="31"/>
        <v>#N/A</v>
      </c>
    </row>
    <row r="970" spans="1:12" x14ac:dyDescent="0.3">
      <c r="A970" s="2"/>
      <c r="B970" s="23"/>
      <c r="C970" s="8"/>
      <c r="D970" s="8"/>
      <c r="E970" s="2"/>
      <c r="F970" s="2"/>
      <c r="G970" s="8"/>
      <c r="I970" t="e">
        <f>INDEX('Helper - Drop-downs'!$C$12:$C$24,MATCH(C970,'Helper - Drop-downs'!$A$12:$A$24,0))</f>
        <v>#N/A</v>
      </c>
      <c r="J970" s="44" t="str">
        <f t="shared" si="30"/>
        <v xml:space="preserve"> - </v>
      </c>
      <c r="K970" s="44" t="e">
        <f>INDEX('Helper - Inputs'!$G$15:$G$66,MATCH(J970,'Helper - Inputs'!$D$15:$D$66,0),1)</f>
        <v>#N/A</v>
      </c>
      <c r="L970" s="44" t="e">
        <f t="shared" si="31"/>
        <v>#N/A</v>
      </c>
    </row>
    <row r="971" spans="1:12" x14ac:dyDescent="0.3">
      <c r="A971" s="2"/>
      <c r="B971" s="23"/>
      <c r="C971" s="8"/>
      <c r="D971" s="8"/>
      <c r="E971" s="2"/>
      <c r="F971" s="2"/>
      <c r="G971" s="8"/>
      <c r="I971" t="e">
        <f>INDEX('Helper - Drop-downs'!$C$12:$C$24,MATCH(C971,'Helper - Drop-downs'!$A$12:$A$24,0))</f>
        <v>#N/A</v>
      </c>
      <c r="J971" s="44" t="str">
        <f t="shared" si="30"/>
        <v xml:space="preserve"> - </v>
      </c>
      <c r="K971" s="44" t="e">
        <f>INDEX('Helper - Inputs'!$G$15:$G$66,MATCH(J971,'Helper - Inputs'!$D$15:$D$66,0),1)</f>
        <v>#N/A</v>
      </c>
      <c r="L971" s="44" t="e">
        <f t="shared" si="31"/>
        <v>#N/A</v>
      </c>
    </row>
    <row r="972" spans="1:12" x14ac:dyDescent="0.3">
      <c r="A972" s="2"/>
      <c r="B972" s="23"/>
      <c r="C972" s="8"/>
      <c r="D972" s="8"/>
      <c r="E972" s="2"/>
      <c r="F972" s="2"/>
      <c r="G972" s="8"/>
      <c r="I972" t="e">
        <f>INDEX('Helper - Drop-downs'!$C$12:$C$24,MATCH(C972,'Helper - Drop-downs'!$A$12:$A$24,0))</f>
        <v>#N/A</v>
      </c>
      <c r="J972" s="44" t="str">
        <f t="shared" si="30"/>
        <v xml:space="preserve"> - </v>
      </c>
      <c r="K972" s="44" t="e">
        <f>INDEX('Helper - Inputs'!$G$15:$G$66,MATCH(J972,'Helper - Inputs'!$D$15:$D$66,0),1)</f>
        <v>#N/A</v>
      </c>
      <c r="L972" s="44" t="e">
        <f t="shared" si="31"/>
        <v>#N/A</v>
      </c>
    </row>
    <row r="973" spans="1:12" x14ac:dyDescent="0.3">
      <c r="A973" s="2"/>
      <c r="B973" s="23"/>
      <c r="C973" s="8"/>
      <c r="D973" s="8"/>
      <c r="E973" s="2"/>
      <c r="F973" s="2"/>
      <c r="G973" s="8"/>
      <c r="I973" t="e">
        <f>INDEX('Helper - Drop-downs'!$C$12:$C$24,MATCH(C973,'Helper - Drop-downs'!$A$12:$A$24,0))</f>
        <v>#N/A</v>
      </c>
      <c r="J973" s="44" t="str">
        <f t="shared" si="30"/>
        <v xml:space="preserve"> - </v>
      </c>
      <c r="K973" s="44" t="e">
        <f>INDEX('Helper - Inputs'!$G$15:$G$66,MATCH(J973,'Helper - Inputs'!$D$15:$D$66,0),1)</f>
        <v>#N/A</v>
      </c>
      <c r="L973" s="44" t="e">
        <f t="shared" si="31"/>
        <v>#N/A</v>
      </c>
    </row>
    <row r="974" spans="1:12" x14ac:dyDescent="0.3">
      <c r="A974" s="2"/>
      <c r="B974" s="23"/>
      <c r="C974" s="8"/>
      <c r="D974" s="8"/>
      <c r="E974" s="2"/>
      <c r="F974" s="2"/>
      <c r="G974" s="8"/>
      <c r="I974" t="e">
        <f>INDEX('Helper - Drop-downs'!$C$12:$C$24,MATCH(C974,'Helper - Drop-downs'!$A$12:$A$24,0))</f>
        <v>#N/A</v>
      </c>
      <c r="J974" s="44" t="str">
        <f t="shared" si="30"/>
        <v xml:space="preserve"> - </v>
      </c>
      <c r="K974" s="44" t="e">
        <f>INDEX('Helper - Inputs'!$G$15:$G$66,MATCH(J974,'Helper - Inputs'!$D$15:$D$66,0),1)</f>
        <v>#N/A</v>
      </c>
      <c r="L974" s="44" t="e">
        <f t="shared" si="31"/>
        <v>#N/A</v>
      </c>
    </row>
    <row r="975" spans="1:12" x14ac:dyDescent="0.3">
      <c r="A975" s="2"/>
      <c r="B975" s="23"/>
      <c r="C975" s="8"/>
      <c r="D975" s="8"/>
      <c r="E975" s="2"/>
      <c r="F975" s="2"/>
      <c r="G975" s="8"/>
      <c r="I975" t="e">
        <f>INDEX('Helper - Drop-downs'!$C$12:$C$24,MATCH(C975,'Helper - Drop-downs'!$A$12:$A$24,0))</f>
        <v>#N/A</v>
      </c>
      <c r="J975" s="44" t="str">
        <f t="shared" si="30"/>
        <v xml:space="preserve"> - </v>
      </c>
      <c r="K975" s="44" t="e">
        <f>INDEX('Helper - Inputs'!$G$15:$G$66,MATCH(J975,'Helper - Inputs'!$D$15:$D$66,0),1)</f>
        <v>#N/A</v>
      </c>
      <c r="L975" s="44" t="e">
        <f t="shared" si="31"/>
        <v>#N/A</v>
      </c>
    </row>
    <row r="976" spans="1:12" x14ac:dyDescent="0.3">
      <c r="A976" s="2"/>
      <c r="B976" s="23"/>
      <c r="C976" s="8"/>
      <c r="D976" s="8"/>
      <c r="E976" s="2"/>
      <c r="F976" s="2"/>
      <c r="G976" s="8"/>
      <c r="I976" t="e">
        <f>INDEX('Helper - Drop-downs'!$C$12:$C$24,MATCH(C976,'Helper - Drop-downs'!$A$12:$A$24,0))</f>
        <v>#N/A</v>
      </c>
      <c r="J976" s="44" t="str">
        <f t="shared" si="30"/>
        <v xml:space="preserve"> - </v>
      </c>
      <c r="K976" s="44" t="e">
        <f>INDEX('Helper - Inputs'!$G$15:$G$66,MATCH(J976,'Helper - Inputs'!$D$15:$D$66,0),1)</f>
        <v>#N/A</v>
      </c>
      <c r="L976" s="44" t="e">
        <f t="shared" si="31"/>
        <v>#N/A</v>
      </c>
    </row>
    <row r="977" spans="1:12" x14ac:dyDescent="0.3">
      <c r="A977" s="2"/>
      <c r="B977" s="23"/>
      <c r="C977" s="8"/>
      <c r="D977" s="8"/>
      <c r="E977" s="2"/>
      <c r="F977" s="2"/>
      <c r="G977" s="8"/>
      <c r="I977" t="e">
        <f>INDEX('Helper - Drop-downs'!$C$12:$C$24,MATCH(C977,'Helper - Drop-downs'!$A$12:$A$24,0))</f>
        <v>#N/A</v>
      </c>
      <c r="J977" s="44" t="str">
        <f t="shared" si="30"/>
        <v xml:space="preserve"> - </v>
      </c>
      <c r="K977" s="44" t="e">
        <f>INDEX('Helper - Inputs'!$G$15:$G$66,MATCH(J977,'Helper - Inputs'!$D$15:$D$66,0),1)</f>
        <v>#N/A</v>
      </c>
      <c r="L977" s="44" t="e">
        <f t="shared" si="31"/>
        <v>#N/A</v>
      </c>
    </row>
    <row r="978" spans="1:12" x14ac:dyDescent="0.3">
      <c r="A978" s="2"/>
      <c r="B978" s="23"/>
      <c r="C978" s="8"/>
      <c r="D978" s="8"/>
      <c r="E978" s="2"/>
      <c r="F978" s="2"/>
      <c r="G978" s="8"/>
      <c r="I978" t="e">
        <f>INDEX('Helper - Drop-downs'!$C$12:$C$24,MATCH(C978,'Helper - Drop-downs'!$A$12:$A$24,0))</f>
        <v>#N/A</v>
      </c>
      <c r="J978" s="44" t="str">
        <f t="shared" si="30"/>
        <v xml:space="preserve"> - </v>
      </c>
      <c r="K978" s="44" t="e">
        <f>INDEX('Helper - Inputs'!$G$15:$G$66,MATCH(J978,'Helper - Inputs'!$D$15:$D$66,0),1)</f>
        <v>#N/A</v>
      </c>
      <c r="L978" s="44" t="e">
        <f t="shared" si="31"/>
        <v>#N/A</v>
      </c>
    </row>
    <row r="979" spans="1:12" x14ac:dyDescent="0.3">
      <c r="A979" s="2"/>
      <c r="B979" s="23"/>
      <c r="C979" s="8"/>
      <c r="D979" s="8"/>
      <c r="E979" s="2"/>
      <c r="F979" s="2"/>
      <c r="G979" s="8"/>
      <c r="I979" t="e">
        <f>INDEX('Helper - Drop-downs'!$C$12:$C$24,MATCH(C979,'Helper - Drop-downs'!$A$12:$A$24,0))</f>
        <v>#N/A</v>
      </c>
      <c r="J979" s="44" t="str">
        <f t="shared" si="30"/>
        <v xml:space="preserve"> - </v>
      </c>
      <c r="K979" s="44" t="e">
        <f>INDEX('Helper - Inputs'!$G$15:$G$66,MATCH(J979,'Helper - Inputs'!$D$15:$D$66,0),1)</f>
        <v>#N/A</v>
      </c>
      <c r="L979" s="44" t="e">
        <f t="shared" si="31"/>
        <v>#N/A</v>
      </c>
    </row>
    <row r="980" spans="1:12" x14ac:dyDescent="0.3">
      <c r="A980" s="2"/>
      <c r="B980" s="23"/>
      <c r="C980" s="8"/>
      <c r="D980" s="8"/>
      <c r="E980" s="2"/>
      <c r="F980" s="2"/>
      <c r="G980" s="8"/>
      <c r="I980" t="e">
        <f>INDEX('Helper - Drop-downs'!$C$12:$C$24,MATCH(C980,'Helper - Drop-downs'!$A$12:$A$24,0))</f>
        <v>#N/A</v>
      </c>
      <c r="J980" s="44" t="str">
        <f t="shared" si="30"/>
        <v xml:space="preserve"> - </v>
      </c>
      <c r="K980" s="44" t="e">
        <f>INDEX('Helper - Inputs'!$G$15:$G$66,MATCH(J980,'Helper - Inputs'!$D$15:$D$66,0),1)</f>
        <v>#N/A</v>
      </c>
      <c r="L980" s="44" t="e">
        <f t="shared" si="31"/>
        <v>#N/A</v>
      </c>
    </row>
    <row r="981" spans="1:12" x14ac:dyDescent="0.3">
      <c r="A981" s="2"/>
      <c r="B981" s="23"/>
      <c r="C981" s="8"/>
      <c r="D981" s="8"/>
      <c r="E981" s="2"/>
      <c r="F981" s="2"/>
      <c r="G981" s="8"/>
      <c r="I981" t="e">
        <f>INDEX('Helper - Drop-downs'!$C$12:$C$24,MATCH(C981,'Helper - Drop-downs'!$A$12:$A$24,0))</f>
        <v>#N/A</v>
      </c>
      <c r="J981" s="44" t="str">
        <f t="shared" si="30"/>
        <v xml:space="preserve"> - </v>
      </c>
      <c r="K981" s="44" t="e">
        <f>INDEX('Helper - Inputs'!$G$15:$G$66,MATCH(J981,'Helper - Inputs'!$D$15:$D$66,0),1)</f>
        <v>#N/A</v>
      </c>
      <c r="L981" s="44" t="e">
        <f t="shared" si="31"/>
        <v>#N/A</v>
      </c>
    </row>
    <row r="982" spans="1:12" x14ac:dyDescent="0.3">
      <c r="A982" s="2"/>
      <c r="B982" s="23"/>
      <c r="C982" s="8"/>
      <c r="D982" s="8"/>
      <c r="E982" s="2"/>
      <c r="F982" s="2"/>
      <c r="G982" s="8"/>
      <c r="I982" t="e">
        <f>INDEX('Helper - Drop-downs'!$C$12:$C$24,MATCH(C982,'Helper - Drop-downs'!$A$12:$A$24,0))</f>
        <v>#N/A</v>
      </c>
      <c r="J982" s="44" t="str">
        <f t="shared" si="30"/>
        <v xml:space="preserve"> - </v>
      </c>
      <c r="K982" s="44" t="e">
        <f>INDEX('Helper - Inputs'!$G$15:$G$66,MATCH(J982,'Helper - Inputs'!$D$15:$D$66,0),1)</f>
        <v>#N/A</v>
      </c>
      <c r="L982" s="44" t="e">
        <f t="shared" si="31"/>
        <v>#N/A</v>
      </c>
    </row>
    <row r="983" spans="1:12" x14ac:dyDescent="0.3">
      <c r="A983" s="2"/>
      <c r="B983" s="23"/>
      <c r="C983" s="8"/>
      <c r="D983" s="8"/>
      <c r="E983" s="2"/>
      <c r="F983" s="2"/>
      <c r="G983" s="8"/>
      <c r="I983" t="e">
        <f>INDEX('Helper - Drop-downs'!$C$12:$C$24,MATCH(C983,'Helper - Drop-downs'!$A$12:$A$24,0))</f>
        <v>#N/A</v>
      </c>
      <c r="J983" s="44" t="str">
        <f t="shared" si="30"/>
        <v xml:space="preserve"> - </v>
      </c>
      <c r="K983" s="44" t="e">
        <f>INDEX('Helper - Inputs'!$G$15:$G$66,MATCH(J983,'Helper - Inputs'!$D$15:$D$66,0),1)</f>
        <v>#N/A</v>
      </c>
      <c r="L983" s="44" t="e">
        <f t="shared" si="31"/>
        <v>#N/A</v>
      </c>
    </row>
    <row r="984" spans="1:12" x14ac:dyDescent="0.3">
      <c r="A984" s="2"/>
      <c r="B984" s="23"/>
      <c r="C984" s="8"/>
      <c r="D984" s="8"/>
      <c r="E984" s="2"/>
      <c r="F984" s="2"/>
      <c r="G984" s="8"/>
      <c r="I984" t="e">
        <f>INDEX('Helper - Drop-downs'!$C$12:$C$24,MATCH(C984,'Helper - Drop-downs'!$A$12:$A$24,0))</f>
        <v>#N/A</v>
      </c>
      <c r="J984" s="44" t="str">
        <f t="shared" si="30"/>
        <v xml:space="preserve"> - </v>
      </c>
      <c r="K984" s="44" t="e">
        <f>INDEX('Helper - Inputs'!$G$15:$G$66,MATCH(J984,'Helper - Inputs'!$D$15:$D$66,0),1)</f>
        <v>#N/A</v>
      </c>
      <c r="L984" s="44" t="e">
        <f t="shared" si="31"/>
        <v>#N/A</v>
      </c>
    </row>
    <row r="985" spans="1:12" x14ac:dyDescent="0.3">
      <c r="A985" s="2"/>
      <c r="B985" s="23"/>
      <c r="C985" s="8"/>
      <c r="D985" s="8"/>
      <c r="E985" s="2"/>
      <c r="F985" s="2"/>
      <c r="G985" s="8"/>
      <c r="I985" t="e">
        <f>INDEX('Helper - Drop-downs'!$C$12:$C$24,MATCH(C985,'Helper - Drop-downs'!$A$12:$A$24,0))</f>
        <v>#N/A</v>
      </c>
      <c r="J985" s="44" t="str">
        <f t="shared" si="30"/>
        <v xml:space="preserve"> - </v>
      </c>
      <c r="K985" s="44" t="e">
        <f>INDEX('Helper - Inputs'!$G$15:$G$66,MATCH(J985,'Helper - Inputs'!$D$15:$D$66,0),1)</f>
        <v>#N/A</v>
      </c>
      <c r="L985" s="44" t="e">
        <f t="shared" si="31"/>
        <v>#N/A</v>
      </c>
    </row>
    <row r="986" spans="1:12" x14ac:dyDescent="0.3">
      <c r="A986" s="2"/>
      <c r="B986" s="23"/>
      <c r="C986" s="8"/>
      <c r="D986" s="8"/>
      <c r="E986" s="2"/>
      <c r="F986" s="2"/>
      <c r="G986" s="8"/>
      <c r="I986" t="e">
        <f>INDEX('Helper - Drop-downs'!$C$12:$C$24,MATCH(C986,'Helper - Drop-downs'!$A$12:$A$24,0))</f>
        <v>#N/A</v>
      </c>
      <c r="J986" s="44" t="str">
        <f t="shared" si="30"/>
        <v xml:space="preserve"> - </v>
      </c>
      <c r="K986" s="44" t="e">
        <f>INDEX('Helper - Inputs'!$G$15:$G$66,MATCH(J986,'Helper - Inputs'!$D$15:$D$66,0),1)</f>
        <v>#N/A</v>
      </c>
      <c r="L986" s="44" t="e">
        <f t="shared" si="31"/>
        <v>#N/A</v>
      </c>
    </row>
    <row r="987" spans="1:12" x14ac:dyDescent="0.3">
      <c r="A987" s="2"/>
      <c r="B987" s="23"/>
      <c r="C987" s="8"/>
      <c r="D987" s="8"/>
      <c r="E987" s="2"/>
      <c r="F987" s="2"/>
      <c r="G987" s="8"/>
      <c r="I987" t="e">
        <f>INDEX('Helper - Drop-downs'!$C$12:$C$24,MATCH(C987,'Helper - Drop-downs'!$A$12:$A$24,0))</f>
        <v>#N/A</v>
      </c>
      <c r="J987" s="44" t="str">
        <f t="shared" si="30"/>
        <v xml:space="preserve"> - </v>
      </c>
      <c r="K987" s="44" t="e">
        <f>INDEX('Helper - Inputs'!$G$15:$G$66,MATCH(J987,'Helper - Inputs'!$D$15:$D$66,0),1)</f>
        <v>#N/A</v>
      </c>
      <c r="L987" s="44" t="e">
        <f t="shared" si="31"/>
        <v>#N/A</v>
      </c>
    </row>
    <row r="988" spans="1:12" x14ac:dyDescent="0.3">
      <c r="A988" s="2"/>
      <c r="B988" s="23"/>
      <c r="C988" s="8"/>
      <c r="D988" s="8"/>
      <c r="E988" s="2"/>
      <c r="F988" s="2"/>
      <c r="G988" s="8"/>
      <c r="I988" t="e">
        <f>INDEX('Helper - Drop-downs'!$C$12:$C$24,MATCH(C988,'Helper - Drop-downs'!$A$12:$A$24,0))</f>
        <v>#N/A</v>
      </c>
      <c r="J988" s="44" t="str">
        <f t="shared" si="30"/>
        <v xml:space="preserve"> - </v>
      </c>
      <c r="K988" s="44" t="e">
        <f>INDEX('Helper - Inputs'!$G$15:$G$66,MATCH(J988,'Helper - Inputs'!$D$15:$D$66,0),1)</f>
        <v>#N/A</v>
      </c>
      <c r="L988" s="44" t="e">
        <f t="shared" si="31"/>
        <v>#N/A</v>
      </c>
    </row>
    <row r="989" spans="1:12" x14ac:dyDescent="0.3">
      <c r="A989" s="2"/>
      <c r="B989" s="23"/>
      <c r="C989" s="8"/>
      <c r="D989" s="8"/>
      <c r="E989" s="2"/>
      <c r="F989" s="2"/>
      <c r="G989" s="8"/>
      <c r="I989" t="e">
        <f>INDEX('Helper - Drop-downs'!$C$12:$C$24,MATCH(C989,'Helper - Drop-downs'!$A$12:$A$24,0))</f>
        <v>#N/A</v>
      </c>
      <c r="J989" s="44" t="str">
        <f t="shared" si="30"/>
        <v xml:space="preserve"> - </v>
      </c>
      <c r="K989" s="44" t="e">
        <f>INDEX('Helper - Inputs'!$G$15:$G$66,MATCH(J989,'Helper - Inputs'!$D$15:$D$66,0),1)</f>
        <v>#N/A</v>
      </c>
      <c r="L989" s="44" t="e">
        <f t="shared" si="31"/>
        <v>#N/A</v>
      </c>
    </row>
    <row r="990" spans="1:12" x14ac:dyDescent="0.3">
      <c r="A990" s="2"/>
      <c r="B990" s="23"/>
      <c r="C990" s="8"/>
      <c r="D990" s="8"/>
      <c r="E990" s="2"/>
      <c r="F990" s="2"/>
      <c r="G990" s="8"/>
      <c r="I990" t="e">
        <f>INDEX('Helper - Drop-downs'!$C$12:$C$24,MATCH(C990,'Helper - Drop-downs'!$A$12:$A$24,0))</f>
        <v>#N/A</v>
      </c>
      <c r="J990" s="44" t="str">
        <f t="shared" si="30"/>
        <v xml:space="preserve"> - </v>
      </c>
      <c r="K990" s="44" t="e">
        <f>INDEX('Helper - Inputs'!$G$15:$G$66,MATCH(J990,'Helper - Inputs'!$D$15:$D$66,0),1)</f>
        <v>#N/A</v>
      </c>
      <c r="L990" s="44" t="e">
        <f t="shared" si="31"/>
        <v>#N/A</v>
      </c>
    </row>
    <row r="991" spans="1:12" x14ac:dyDescent="0.3">
      <c r="A991" s="2"/>
      <c r="B991" s="23"/>
      <c r="C991" s="8"/>
      <c r="D991" s="8"/>
      <c r="E991" s="2"/>
      <c r="F991" s="2"/>
      <c r="G991" s="8"/>
      <c r="I991" t="e">
        <f>INDEX('Helper - Drop-downs'!$C$12:$C$24,MATCH(C991,'Helper - Drop-downs'!$A$12:$A$24,0))</f>
        <v>#N/A</v>
      </c>
      <c r="J991" s="44" t="str">
        <f t="shared" si="30"/>
        <v xml:space="preserve"> - </v>
      </c>
      <c r="K991" s="44" t="e">
        <f>INDEX('Helper - Inputs'!$G$15:$G$66,MATCH(J991,'Helper - Inputs'!$D$15:$D$66,0),1)</f>
        <v>#N/A</v>
      </c>
      <c r="L991" s="44" t="e">
        <f t="shared" si="31"/>
        <v>#N/A</v>
      </c>
    </row>
    <row r="992" spans="1:12" x14ac:dyDescent="0.3">
      <c r="A992" s="2"/>
      <c r="B992" s="23"/>
      <c r="C992" s="8"/>
      <c r="D992" s="8"/>
      <c r="E992" s="2"/>
      <c r="F992" s="2"/>
      <c r="G992" s="8"/>
      <c r="I992" t="e">
        <f>INDEX('Helper - Drop-downs'!$C$12:$C$24,MATCH(C992,'Helper - Drop-downs'!$A$12:$A$24,0))</f>
        <v>#N/A</v>
      </c>
      <c r="J992" s="44" t="str">
        <f t="shared" si="30"/>
        <v xml:space="preserve"> - </v>
      </c>
      <c r="K992" s="44" t="e">
        <f>INDEX('Helper - Inputs'!$G$15:$G$66,MATCH(J992,'Helper - Inputs'!$D$15:$D$66,0),1)</f>
        <v>#N/A</v>
      </c>
      <c r="L992" s="44" t="e">
        <f t="shared" si="31"/>
        <v>#N/A</v>
      </c>
    </row>
    <row r="993" spans="1:12" x14ac:dyDescent="0.3">
      <c r="A993" s="2"/>
      <c r="B993" s="23"/>
      <c r="C993" s="8"/>
      <c r="D993" s="8"/>
      <c r="E993" s="2"/>
      <c r="F993" s="2"/>
      <c r="G993" s="8"/>
      <c r="I993" t="e">
        <f>INDEX('Helper - Drop-downs'!$C$12:$C$24,MATCH(C993,'Helper - Drop-downs'!$A$12:$A$24,0))</f>
        <v>#N/A</v>
      </c>
      <c r="J993" s="44" t="str">
        <f t="shared" si="30"/>
        <v xml:space="preserve"> - </v>
      </c>
      <c r="K993" s="44" t="e">
        <f>INDEX('Helper - Inputs'!$G$15:$G$66,MATCH(J993,'Helper - Inputs'!$D$15:$D$66,0),1)</f>
        <v>#N/A</v>
      </c>
      <c r="L993" s="44" t="e">
        <f t="shared" si="31"/>
        <v>#N/A</v>
      </c>
    </row>
    <row r="994" spans="1:12" x14ac:dyDescent="0.3">
      <c r="A994" s="2"/>
      <c r="B994" s="23"/>
      <c r="C994" s="8"/>
      <c r="D994" s="8"/>
      <c r="E994" s="2"/>
      <c r="F994" s="2"/>
      <c r="G994" s="8"/>
      <c r="I994" t="e">
        <f>INDEX('Helper - Drop-downs'!$C$12:$C$24,MATCH(C994,'Helper - Drop-downs'!$A$12:$A$24,0))</f>
        <v>#N/A</v>
      </c>
      <c r="J994" s="44" t="str">
        <f t="shared" si="30"/>
        <v xml:space="preserve"> - </v>
      </c>
      <c r="K994" s="44" t="e">
        <f>INDEX('Helper - Inputs'!$G$15:$G$66,MATCH(J994,'Helper - Inputs'!$D$15:$D$66,0),1)</f>
        <v>#N/A</v>
      </c>
      <c r="L994" s="44" t="e">
        <f t="shared" si="31"/>
        <v>#N/A</v>
      </c>
    </row>
    <row r="995" spans="1:12" x14ac:dyDescent="0.3">
      <c r="A995" s="2"/>
      <c r="B995" s="23"/>
      <c r="C995" s="8"/>
      <c r="D995" s="8"/>
      <c r="E995" s="2"/>
      <c r="F995" s="2"/>
      <c r="G995" s="8"/>
      <c r="I995" t="e">
        <f>INDEX('Helper - Drop-downs'!$C$12:$C$24,MATCH(C995,'Helper - Drop-downs'!$A$12:$A$24,0))</f>
        <v>#N/A</v>
      </c>
      <c r="J995" s="44" t="str">
        <f t="shared" si="30"/>
        <v xml:space="preserve"> - </v>
      </c>
      <c r="K995" s="44" t="e">
        <f>INDEX('Helper - Inputs'!$G$15:$G$66,MATCH(J995,'Helper - Inputs'!$D$15:$D$66,0),1)</f>
        <v>#N/A</v>
      </c>
      <c r="L995" s="44" t="e">
        <f t="shared" si="31"/>
        <v>#N/A</v>
      </c>
    </row>
    <row r="996" spans="1:12" x14ac:dyDescent="0.3">
      <c r="A996" s="2"/>
      <c r="B996" s="23"/>
      <c r="C996" s="8"/>
      <c r="D996" s="8"/>
      <c r="E996" s="2"/>
      <c r="F996" s="2"/>
      <c r="G996" s="8"/>
      <c r="I996" t="e">
        <f>INDEX('Helper - Drop-downs'!$C$12:$C$24,MATCH(C996,'Helper - Drop-downs'!$A$12:$A$24,0))</f>
        <v>#N/A</v>
      </c>
      <c r="J996" s="44" t="str">
        <f t="shared" si="30"/>
        <v xml:space="preserve"> - </v>
      </c>
      <c r="K996" s="44" t="e">
        <f>INDEX('Helper - Inputs'!$G$15:$G$66,MATCH(J996,'Helper - Inputs'!$D$15:$D$66,0),1)</f>
        <v>#N/A</v>
      </c>
      <c r="L996" s="44" t="e">
        <f t="shared" si="31"/>
        <v>#N/A</v>
      </c>
    </row>
    <row r="997" spans="1:12" x14ac:dyDescent="0.3">
      <c r="A997" s="2"/>
      <c r="B997" s="23"/>
      <c r="C997" s="8"/>
      <c r="D997" s="8"/>
      <c r="E997" s="2"/>
      <c r="F997" s="2"/>
      <c r="G997" s="8"/>
      <c r="I997" t="e">
        <f>INDEX('Helper - Drop-downs'!$C$12:$C$24,MATCH(C997,'Helper - Drop-downs'!$A$12:$A$24,0))</f>
        <v>#N/A</v>
      </c>
      <c r="J997" s="44" t="str">
        <f t="shared" si="30"/>
        <v xml:space="preserve"> - </v>
      </c>
      <c r="K997" s="44" t="e">
        <f>INDEX('Helper - Inputs'!$G$15:$G$66,MATCH(J997,'Helper - Inputs'!$D$15:$D$66,0),1)</f>
        <v>#N/A</v>
      </c>
      <c r="L997" s="44" t="e">
        <f t="shared" si="31"/>
        <v>#N/A</v>
      </c>
    </row>
    <row r="998" spans="1:12" x14ac:dyDescent="0.3">
      <c r="A998" s="2"/>
      <c r="B998" s="23"/>
      <c r="C998" s="8"/>
      <c r="D998" s="8"/>
      <c r="E998" s="2"/>
      <c r="F998" s="2"/>
      <c r="G998" s="8"/>
      <c r="I998" t="e">
        <f>INDEX('Helper - Drop-downs'!$C$12:$C$24,MATCH(C998,'Helper - Drop-downs'!$A$12:$A$24,0))</f>
        <v>#N/A</v>
      </c>
      <c r="J998" s="44" t="str">
        <f t="shared" si="30"/>
        <v xml:space="preserve"> - </v>
      </c>
      <c r="K998" s="44" t="e">
        <f>INDEX('Helper - Inputs'!$G$15:$G$66,MATCH(J998,'Helper - Inputs'!$D$15:$D$66,0),1)</f>
        <v>#N/A</v>
      </c>
      <c r="L998" s="44" t="e">
        <f t="shared" si="31"/>
        <v>#N/A</v>
      </c>
    </row>
    <row r="999" spans="1:12" x14ac:dyDescent="0.3">
      <c r="A999" s="2"/>
      <c r="B999" s="23"/>
      <c r="C999" s="8"/>
      <c r="D999" s="8"/>
      <c r="E999" s="2"/>
      <c r="F999" s="2"/>
      <c r="G999" s="8"/>
      <c r="I999" t="e">
        <f>INDEX('Helper - Drop-downs'!$C$12:$C$24,MATCH(C999,'Helper - Drop-downs'!$A$12:$A$24,0))</f>
        <v>#N/A</v>
      </c>
      <c r="J999" s="44" t="str">
        <f t="shared" si="30"/>
        <v xml:space="preserve"> - </v>
      </c>
      <c r="K999" s="44" t="e">
        <f>INDEX('Helper - Inputs'!$G$15:$G$66,MATCH(J999,'Helper - Inputs'!$D$15:$D$66,0),1)</f>
        <v>#N/A</v>
      </c>
      <c r="L999" s="44" t="e">
        <f t="shared" si="31"/>
        <v>#N/A</v>
      </c>
    </row>
    <row r="1000" spans="1:12" x14ac:dyDescent="0.3">
      <c r="A1000" s="2"/>
      <c r="B1000" s="23"/>
      <c r="C1000" s="8"/>
      <c r="D1000" s="8"/>
      <c r="E1000" s="2"/>
      <c r="F1000" s="2"/>
      <c r="G1000" s="8"/>
      <c r="I1000" t="e">
        <f>INDEX('Helper - Drop-downs'!$C$12:$C$24,MATCH(C1000,'Helper - Drop-downs'!$A$12:$A$24,0))</f>
        <v>#N/A</v>
      </c>
      <c r="J1000" s="44" t="str">
        <f t="shared" si="30"/>
        <v xml:space="preserve"> - </v>
      </c>
      <c r="K1000" s="44" t="e">
        <f>INDEX('Helper - Inputs'!$G$15:$G$66,MATCH(J1000,'Helper - Inputs'!$D$15:$D$66,0),1)</f>
        <v>#N/A</v>
      </c>
      <c r="L1000" s="44" t="e">
        <f t="shared" si="31"/>
        <v>#N/A</v>
      </c>
    </row>
    <row r="1001" spans="1:12" x14ac:dyDescent="0.3">
      <c r="A1001" s="2"/>
      <c r="B1001" s="23"/>
      <c r="C1001" s="8"/>
      <c r="D1001" s="8"/>
      <c r="E1001" s="2"/>
      <c r="F1001" s="2"/>
      <c r="G1001" s="8"/>
      <c r="I1001" t="e">
        <f>INDEX('Helper - Drop-downs'!$C$12:$C$24,MATCH(C1001,'Helper - Drop-downs'!$A$12:$A$24,0))</f>
        <v>#N/A</v>
      </c>
      <c r="J1001" s="44" t="str">
        <f t="shared" si="30"/>
        <v xml:space="preserve"> - </v>
      </c>
      <c r="K1001" s="44" t="e">
        <f>INDEX('Helper - Inputs'!$G$15:$G$66,MATCH(J1001,'Helper - Inputs'!$D$15:$D$66,0),1)</f>
        <v>#N/A</v>
      </c>
      <c r="L1001" s="44" t="e">
        <f t="shared" si="31"/>
        <v>#N/A</v>
      </c>
    </row>
    <row r="1002" spans="1:12" x14ac:dyDescent="0.3">
      <c r="A1002" s="2"/>
      <c r="B1002" s="23"/>
      <c r="C1002" s="8"/>
      <c r="D1002" s="8"/>
      <c r="E1002" s="2"/>
      <c r="F1002" s="2"/>
      <c r="G1002" s="8"/>
      <c r="I1002" t="e">
        <f>INDEX('Helper - Drop-downs'!$C$12:$C$24,MATCH(C1002,'Helper - Drop-downs'!$A$12:$A$24,0))</f>
        <v>#N/A</v>
      </c>
      <c r="J1002" s="44" t="str">
        <f t="shared" si="30"/>
        <v xml:space="preserve"> - </v>
      </c>
      <c r="K1002" s="44" t="e">
        <f>INDEX('Helper - Inputs'!$G$15:$G$66,MATCH(J1002,'Helper - Inputs'!$D$15:$D$66,0),1)</f>
        <v>#N/A</v>
      </c>
      <c r="L1002" s="44" t="e">
        <f t="shared" si="31"/>
        <v>#N/A</v>
      </c>
    </row>
    <row r="1003" spans="1:12" x14ac:dyDescent="0.3">
      <c r="A1003" s="2"/>
      <c r="B1003" s="23"/>
      <c r="C1003" s="8"/>
      <c r="D1003" s="8"/>
      <c r="E1003" s="2"/>
      <c r="F1003" s="2"/>
      <c r="G1003" s="8"/>
      <c r="I1003" t="e">
        <f>INDEX('Helper - Drop-downs'!$C$12:$C$24,MATCH(C1003,'Helper - Drop-downs'!$A$12:$A$24,0))</f>
        <v>#N/A</v>
      </c>
      <c r="J1003" s="44" t="str">
        <f t="shared" si="30"/>
        <v xml:space="preserve"> - </v>
      </c>
      <c r="K1003" s="44" t="e">
        <f>INDEX('Helper - Inputs'!$G$15:$G$66,MATCH(J1003,'Helper - Inputs'!$D$15:$D$66,0),1)</f>
        <v>#N/A</v>
      </c>
      <c r="L1003" s="44" t="e">
        <f t="shared" si="31"/>
        <v>#N/A</v>
      </c>
    </row>
    <row r="1004" spans="1:12" x14ac:dyDescent="0.3">
      <c r="A1004" s="2"/>
      <c r="B1004" s="23"/>
      <c r="C1004" s="8"/>
      <c r="D1004" s="8"/>
      <c r="E1004" s="2"/>
      <c r="F1004" s="2"/>
      <c r="G1004" s="8"/>
      <c r="I1004" t="e">
        <f>INDEX('Helper - Drop-downs'!$C$12:$C$24,MATCH(C1004,'Helper - Drop-downs'!$A$12:$A$24,0))</f>
        <v>#N/A</v>
      </c>
      <c r="J1004" s="44" t="str">
        <f t="shared" si="30"/>
        <v xml:space="preserve"> - </v>
      </c>
      <c r="K1004" s="44" t="e">
        <f>INDEX('Helper - Inputs'!$G$15:$G$66,MATCH(J1004,'Helper - Inputs'!$D$15:$D$66,0),1)</f>
        <v>#N/A</v>
      </c>
      <c r="L1004" s="44" t="e">
        <f t="shared" si="31"/>
        <v>#N/A</v>
      </c>
    </row>
    <row r="1005" spans="1:12" x14ac:dyDescent="0.3">
      <c r="A1005" s="2"/>
      <c r="B1005" s="23"/>
      <c r="C1005" s="8"/>
      <c r="D1005" s="8"/>
      <c r="E1005" s="2"/>
      <c r="F1005" s="2"/>
      <c r="G1005" s="8"/>
      <c r="I1005" t="e">
        <f>INDEX('Helper - Drop-downs'!$C$12:$C$24,MATCH(C1005,'Helper - Drop-downs'!$A$12:$A$24,0))</f>
        <v>#N/A</v>
      </c>
      <c r="J1005" s="44" t="str">
        <f t="shared" si="30"/>
        <v xml:space="preserve"> - </v>
      </c>
      <c r="K1005" s="44" t="e">
        <f>INDEX('Helper - Inputs'!$G$15:$G$66,MATCH(J1005,'Helper - Inputs'!$D$15:$D$66,0),1)</f>
        <v>#N/A</v>
      </c>
      <c r="L1005" s="44" t="e">
        <f t="shared" si="31"/>
        <v>#N/A</v>
      </c>
    </row>
    <row r="1006" spans="1:12" x14ac:dyDescent="0.3">
      <c r="A1006" s="2"/>
      <c r="B1006" s="23"/>
      <c r="C1006" s="8"/>
      <c r="D1006" s="8"/>
      <c r="E1006" s="2"/>
      <c r="F1006" s="2"/>
      <c r="G1006" s="8"/>
      <c r="I1006" t="e">
        <f>INDEX('Helper - Drop-downs'!$C$12:$C$24,MATCH(C1006,'Helper - Drop-downs'!$A$12:$A$24,0))</f>
        <v>#N/A</v>
      </c>
      <c r="J1006" s="44" t="str">
        <f t="shared" si="30"/>
        <v xml:space="preserve"> - </v>
      </c>
      <c r="K1006" s="44" t="e">
        <f>INDEX('Helper - Inputs'!$G$15:$G$66,MATCH(J1006,'Helper - Inputs'!$D$15:$D$66,0),1)</f>
        <v>#N/A</v>
      </c>
      <c r="L1006" s="44" t="e">
        <f t="shared" si="31"/>
        <v>#N/A</v>
      </c>
    </row>
    <row r="1007" spans="1:12" x14ac:dyDescent="0.3">
      <c r="A1007" s="2"/>
      <c r="B1007" s="23"/>
      <c r="C1007" s="8"/>
      <c r="D1007" s="8"/>
      <c r="E1007" s="2"/>
      <c r="F1007" s="2"/>
      <c r="G1007" s="8"/>
      <c r="I1007" t="e">
        <f>INDEX('Helper - Drop-downs'!$C$12:$C$24,MATCH(C1007,'Helper - Drop-downs'!$A$12:$A$24,0))</f>
        <v>#N/A</v>
      </c>
      <c r="J1007" s="44" t="str">
        <f t="shared" si="30"/>
        <v xml:space="preserve"> - </v>
      </c>
      <c r="K1007" s="44" t="e">
        <f>INDEX('Helper - Inputs'!$G$15:$G$66,MATCH(J1007,'Helper - Inputs'!$D$15:$D$66,0),1)</f>
        <v>#N/A</v>
      </c>
      <c r="L1007" s="44" t="e">
        <f t="shared" si="31"/>
        <v>#N/A</v>
      </c>
    </row>
    <row r="1008" spans="1:12" x14ac:dyDescent="0.3">
      <c r="A1008" s="2"/>
      <c r="B1008" s="23"/>
      <c r="C1008" s="8"/>
      <c r="D1008" s="8"/>
      <c r="E1008" s="2"/>
      <c r="F1008" s="2"/>
      <c r="G1008" s="8"/>
      <c r="I1008" t="e">
        <f>INDEX('Helper - Drop-downs'!$C$12:$C$24,MATCH(C1008,'Helper - Drop-downs'!$A$12:$A$24,0))</f>
        <v>#N/A</v>
      </c>
      <c r="J1008" s="44" t="str">
        <f t="shared" si="30"/>
        <v xml:space="preserve"> - </v>
      </c>
      <c r="K1008" s="44" t="e">
        <f>INDEX('Helper - Inputs'!$G$15:$G$66,MATCH(J1008,'Helper - Inputs'!$D$15:$D$66,0),1)</f>
        <v>#N/A</v>
      </c>
      <c r="L1008" s="44" t="e">
        <f t="shared" si="31"/>
        <v>#N/A</v>
      </c>
    </row>
    <row r="1009" spans="1:12" x14ac:dyDescent="0.3">
      <c r="A1009" s="2"/>
      <c r="B1009" s="23"/>
      <c r="C1009" s="8"/>
      <c r="D1009" s="8"/>
      <c r="E1009" s="2"/>
      <c r="F1009" s="2"/>
      <c r="G1009" s="8"/>
      <c r="I1009" t="e">
        <f>INDEX('Helper - Drop-downs'!$C$12:$C$24,MATCH(C1009,'Helper - Drop-downs'!$A$12:$A$24,0))</f>
        <v>#N/A</v>
      </c>
      <c r="J1009" s="44" t="str">
        <f t="shared" si="30"/>
        <v xml:space="preserve"> - </v>
      </c>
      <c r="K1009" s="44" t="e">
        <f>INDEX('Helper - Inputs'!$G$15:$G$66,MATCH(J1009,'Helper - Inputs'!$D$15:$D$66,0),1)</f>
        <v>#N/A</v>
      </c>
      <c r="L1009" s="44" t="e">
        <f t="shared" si="31"/>
        <v>#N/A</v>
      </c>
    </row>
    <row r="1010" spans="1:12" x14ac:dyDescent="0.3">
      <c r="A1010" s="2"/>
      <c r="B1010" s="23"/>
      <c r="C1010" s="8"/>
      <c r="D1010" s="8"/>
      <c r="E1010" s="2"/>
      <c r="F1010" s="2"/>
      <c r="G1010" s="8"/>
      <c r="I1010" t="e">
        <f>INDEX('Helper - Drop-downs'!$C$12:$C$24,MATCH(C1010,'Helper - Drop-downs'!$A$12:$A$24,0))</f>
        <v>#N/A</v>
      </c>
      <c r="J1010" s="44" t="str">
        <f t="shared" si="30"/>
        <v xml:space="preserve"> - </v>
      </c>
      <c r="K1010" s="44" t="e">
        <f>INDEX('Helper - Inputs'!$G$15:$G$66,MATCH(J1010,'Helper - Inputs'!$D$15:$D$66,0),1)</f>
        <v>#N/A</v>
      </c>
      <c r="L1010" s="44" t="e">
        <f t="shared" si="31"/>
        <v>#N/A</v>
      </c>
    </row>
    <row r="1011" spans="1:12" x14ac:dyDescent="0.3">
      <c r="A1011" s="2"/>
      <c r="B1011" s="23"/>
      <c r="C1011" s="8"/>
      <c r="D1011" s="8"/>
      <c r="E1011" s="2"/>
      <c r="F1011" s="2"/>
      <c r="G1011" s="8"/>
      <c r="I1011" t="e">
        <f>INDEX('Helper - Drop-downs'!$C$12:$C$24,MATCH(C1011,'Helper - Drop-downs'!$A$12:$A$24,0))</f>
        <v>#N/A</v>
      </c>
      <c r="J1011" s="44" t="str">
        <f t="shared" si="30"/>
        <v xml:space="preserve"> - </v>
      </c>
      <c r="K1011" s="44" t="e">
        <f>INDEX('Helper - Inputs'!$G$15:$G$66,MATCH(J1011,'Helper - Inputs'!$D$15:$D$66,0),1)</f>
        <v>#N/A</v>
      </c>
      <c r="L1011" s="44" t="e">
        <f t="shared" si="31"/>
        <v>#N/A</v>
      </c>
    </row>
    <row r="1012" spans="1:12" x14ac:dyDescent="0.3">
      <c r="A1012" s="2"/>
      <c r="B1012" s="23"/>
      <c r="C1012" s="8"/>
      <c r="D1012" s="8"/>
      <c r="E1012" s="2"/>
      <c r="F1012" s="2"/>
      <c r="G1012" s="8"/>
      <c r="I1012" t="e">
        <f>INDEX('Helper - Drop-downs'!$C$12:$C$24,MATCH(C1012,'Helper - Drop-downs'!$A$12:$A$24,0))</f>
        <v>#N/A</v>
      </c>
      <c r="J1012" s="44" t="str">
        <f t="shared" si="30"/>
        <v xml:space="preserve"> - </v>
      </c>
      <c r="K1012" s="44" t="e">
        <f>INDEX('Helper - Inputs'!$G$15:$G$66,MATCH(J1012,'Helper - Inputs'!$D$15:$D$66,0),1)</f>
        <v>#N/A</v>
      </c>
      <c r="L1012" s="44" t="e">
        <f t="shared" si="31"/>
        <v>#N/A</v>
      </c>
    </row>
    <row r="1013" spans="1:12" x14ac:dyDescent="0.3">
      <c r="A1013" s="2"/>
      <c r="B1013" s="23"/>
      <c r="C1013" s="8"/>
      <c r="D1013" s="8"/>
      <c r="E1013" s="2"/>
      <c r="F1013" s="2"/>
      <c r="G1013" s="8"/>
      <c r="I1013" t="e">
        <f>INDEX('Helper - Drop-downs'!$C$12:$C$24,MATCH(C1013,'Helper - Drop-downs'!$A$12:$A$24,0))</f>
        <v>#N/A</v>
      </c>
      <c r="J1013" s="44" t="str">
        <f t="shared" si="30"/>
        <v xml:space="preserve"> - </v>
      </c>
      <c r="K1013" s="44" t="e">
        <f>INDEX('Helper - Inputs'!$G$15:$G$66,MATCH(J1013,'Helper - Inputs'!$D$15:$D$66,0),1)</f>
        <v>#N/A</v>
      </c>
      <c r="L1013" s="44" t="e">
        <f t="shared" si="31"/>
        <v>#N/A</v>
      </c>
    </row>
    <row r="1014" spans="1:12" x14ac:dyDescent="0.3">
      <c r="A1014" s="2"/>
      <c r="B1014" s="23"/>
      <c r="C1014" s="8"/>
      <c r="D1014" s="8"/>
      <c r="E1014" s="2"/>
      <c r="F1014" s="2"/>
      <c r="G1014" s="8"/>
      <c r="I1014" t="e">
        <f>INDEX('Helper - Drop-downs'!$C$12:$C$24,MATCH(C1014,'Helper - Drop-downs'!$A$12:$A$24,0))</f>
        <v>#N/A</v>
      </c>
      <c r="J1014" s="44" t="str">
        <f t="shared" si="30"/>
        <v xml:space="preserve"> - </v>
      </c>
      <c r="K1014" s="44" t="e">
        <f>INDEX('Helper - Inputs'!$G$15:$G$66,MATCH(J1014,'Helper - Inputs'!$D$15:$D$66,0),1)</f>
        <v>#N/A</v>
      </c>
      <c r="L1014" s="44" t="e">
        <f t="shared" si="31"/>
        <v>#N/A</v>
      </c>
    </row>
    <row r="1015" spans="1:12" x14ac:dyDescent="0.3">
      <c r="A1015" s="2"/>
      <c r="B1015" s="23"/>
      <c r="C1015" s="8"/>
      <c r="D1015" s="8"/>
      <c r="E1015" s="2"/>
      <c r="F1015" s="2"/>
      <c r="G1015" s="8"/>
      <c r="I1015" t="e">
        <f>INDEX('Helper - Drop-downs'!$C$12:$C$24,MATCH(C1015,'Helper - Drop-downs'!$A$12:$A$24,0))</f>
        <v>#N/A</v>
      </c>
      <c r="J1015" s="44" t="str">
        <f t="shared" si="30"/>
        <v xml:space="preserve"> - </v>
      </c>
      <c r="K1015" s="44" t="e">
        <f>INDEX('Helper - Inputs'!$G$15:$G$66,MATCH(J1015,'Helper - Inputs'!$D$15:$D$66,0),1)</f>
        <v>#N/A</v>
      </c>
      <c r="L1015" s="44" t="e">
        <f t="shared" si="31"/>
        <v>#N/A</v>
      </c>
    </row>
    <row r="1016" spans="1:12" x14ac:dyDescent="0.3">
      <c r="A1016" s="2"/>
      <c r="B1016" s="23"/>
      <c r="C1016" s="8"/>
      <c r="D1016" s="8"/>
      <c r="E1016" s="2"/>
      <c r="F1016" s="2"/>
      <c r="G1016" s="8"/>
      <c r="I1016" t="e">
        <f>INDEX('Helper - Drop-downs'!$C$12:$C$24,MATCH(C1016,'Helper - Drop-downs'!$A$12:$A$24,0))</f>
        <v>#N/A</v>
      </c>
      <c r="J1016" s="44" t="str">
        <f t="shared" si="30"/>
        <v xml:space="preserve"> - </v>
      </c>
      <c r="K1016" s="44" t="e">
        <f>INDEX('Helper - Inputs'!$G$15:$G$66,MATCH(J1016,'Helper - Inputs'!$D$15:$D$66,0),1)</f>
        <v>#N/A</v>
      </c>
      <c r="L1016" s="44" t="e">
        <f t="shared" si="31"/>
        <v>#N/A</v>
      </c>
    </row>
    <row r="1017" spans="1:12" x14ac:dyDescent="0.3">
      <c r="A1017" s="2"/>
      <c r="B1017" s="23"/>
      <c r="C1017" s="8"/>
      <c r="D1017" s="8"/>
      <c r="E1017" s="2"/>
      <c r="F1017" s="2"/>
      <c r="G1017" s="8"/>
      <c r="I1017" t="e">
        <f>INDEX('Helper - Drop-downs'!$C$12:$C$24,MATCH(C1017,'Helper - Drop-downs'!$A$12:$A$24,0))</f>
        <v>#N/A</v>
      </c>
      <c r="J1017" s="44" t="str">
        <f t="shared" si="30"/>
        <v xml:space="preserve"> - </v>
      </c>
      <c r="K1017" s="44" t="e">
        <f>INDEX('Helper - Inputs'!$G$15:$G$66,MATCH(J1017,'Helper - Inputs'!$D$15:$D$66,0),1)</f>
        <v>#N/A</v>
      </c>
      <c r="L1017" s="44" t="e">
        <f t="shared" si="31"/>
        <v>#N/A</v>
      </c>
    </row>
    <row r="1018" spans="1:12" x14ac:dyDescent="0.3">
      <c r="A1018" s="2"/>
      <c r="B1018" s="23"/>
      <c r="C1018" s="8"/>
      <c r="D1018" s="8"/>
      <c r="E1018" s="2"/>
      <c r="F1018" s="2"/>
      <c r="G1018" s="8"/>
      <c r="I1018" t="e">
        <f>INDEX('Helper - Drop-downs'!$C$12:$C$24,MATCH(C1018,'Helper - Drop-downs'!$A$12:$A$24,0))</f>
        <v>#N/A</v>
      </c>
      <c r="J1018" s="44" t="str">
        <f t="shared" si="30"/>
        <v xml:space="preserve"> - </v>
      </c>
      <c r="K1018" s="44" t="e">
        <f>INDEX('Helper - Inputs'!$G$15:$G$66,MATCH(J1018,'Helper - Inputs'!$D$15:$D$66,0),1)</f>
        <v>#N/A</v>
      </c>
      <c r="L1018" s="44" t="e">
        <f t="shared" si="31"/>
        <v>#N/A</v>
      </c>
    </row>
    <row r="1019" spans="1:12" x14ac:dyDescent="0.3">
      <c r="A1019" s="2"/>
      <c r="B1019" s="23"/>
      <c r="C1019" s="8"/>
      <c r="D1019" s="8"/>
      <c r="E1019" s="2"/>
      <c r="F1019" s="2"/>
      <c r="G1019" s="8"/>
      <c r="I1019" t="e">
        <f>INDEX('Helper - Drop-downs'!$C$12:$C$24,MATCH(C1019,'Helper - Drop-downs'!$A$12:$A$24,0))</f>
        <v>#N/A</v>
      </c>
      <c r="J1019" s="44" t="str">
        <f t="shared" si="30"/>
        <v xml:space="preserve"> - </v>
      </c>
      <c r="K1019" s="44" t="e">
        <f>INDEX('Helper - Inputs'!$G$15:$G$66,MATCH(J1019,'Helper - Inputs'!$D$15:$D$66,0),1)</f>
        <v>#N/A</v>
      </c>
      <c r="L1019" s="44" t="e">
        <f t="shared" si="31"/>
        <v>#N/A</v>
      </c>
    </row>
    <row r="1020" spans="1:12" x14ac:dyDescent="0.3">
      <c r="A1020" s="2"/>
      <c r="B1020" s="23"/>
      <c r="C1020" s="8"/>
      <c r="D1020" s="8"/>
      <c r="E1020" s="2"/>
      <c r="F1020" s="2"/>
      <c r="G1020" s="8"/>
      <c r="I1020" t="e">
        <f>INDEX('Helper - Drop-downs'!$C$12:$C$24,MATCH(C1020,'Helper - Drop-downs'!$A$12:$A$24,0))</f>
        <v>#N/A</v>
      </c>
      <c r="J1020" s="44" t="str">
        <f t="shared" si="30"/>
        <v xml:space="preserve"> - </v>
      </c>
      <c r="K1020" s="44" t="e">
        <f>INDEX('Helper - Inputs'!$G$15:$G$66,MATCH(J1020,'Helper - Inputs'!$D$15:$D$66,0),1)</f>
        <v>#N/A</v>
      </c>
      <c r="L1020" s="44" t="e">
        <f t="shared" si="31"/>
        <v>#N/A</v>
      </c>
    </row>
    <row r="1021" spans="1:12" x14ac:dyDescent="0.3">
      <c r="A1021" s="2"/>
      <c r="B1021" s="23"/>
      <c r="C1021" s="8"/>
      <c r="D1021" s="8"/>
      <c r="E1021" s="2"/>
      <c r="F1021" s="2"/>
      <c r="G1021" s="8"/>
      <c r="I1021" t="e">
        <f>INDEX('Helper - Drop-downs'!$C$12:$C$24,MATCH(C1021,'Helper - Drop-downs'!$A$12:$A$24,0))</f>
        <v>#N/A</v>
      </c>
      <c r="J1021" s="44" t="str">
        <f t="shared" si="30"/>
        <v xml:space="preserve"> - </v>
      </c>
      <c r="K1021" s="44" t="e">
        <f>INDEX('Helper - Inputs'!$G$15:$G$66,MATCH(J1021,'Helper - Inputs'!$D$15:$D$66,0),1)</f>
        <v>#N/A</v>
      </c>
      <c r="L1021" s="44" t="e">
        <f t="shared" si="31"/>
        <v>#N/A</v>
      </c>
    </row>
    <row r="1022" spans="1:12" x14ac:dyDescent="0.3">
      <c r="A1022" s="2"/>
      <c r="B1022" s="23"/>
      <c r="C1022" s="8"/>
      <c r="D1022" s="8"/>
      <c r="E1022" s="2"/>
      <c r="F1022" s="2"/>
      <c r="G1022" s="8"/>
      <c r="I1022" t="e">
        <f>INDEX('Helper - Drop-downs'!$C$12:$C$24,MATCH(C1022,'Helper - Drop-downs'!$A$12:$A$24,0))</f>
        <v>#N/A</v>
      </c>
      <c r="J1022" s="44" t="str">
        <f t="shared" si="30"/>
        <v xml:space="preserve"> - </v>
      </c>
      <c r="K1022" s="44" t="e">
        <f>INDEX('Helper - Inputs'!$G$15:$G$66,MATCH(J1022,'Helper - Inputs'!$D$15:$D$66,0),1)</f>
        <v>#N/A</v>
      </c>
      <c r="L1022" s="44" t="e">
        <f t="shared" si="31"/>
        <v>#N/A</v>
      </c>
    </row>
    <row r="1023" spans="1:12" x14ac:dyDescent="0.3">
      <c r="A1023" s="2"/>
      <c r="B1023" s="23"/>
      <c r="C1023" s="8"/>
      <c r="D1023" s="8"/>
      <c r="E1023" s="2"/>
      <c r="F1023" s="2"/>
      <c r="G1023" s="8"/>
      <c r="I1023" t="e">
        <f>INDEX('Helper - Drop-downs'!$C$12:$C$24,MATCH(C1023,'Helper - Drop-downs'!$A$12:$A$24,0))</f>
        <v>#N/A</v>
      </c>
      <c r="J1023" s="44" t="str">
        <f t="shared" si="30"/>
        <v xml:space="preserve"> - </v>
      </c>
      <c r="K1023" s="44" t="e">
        <f>INDEX('Helper - Inputs'!$G$15:$G$66,MATCH(J1023,'Helper - Inputs'!$D$15:$D$66,0),1)</f>
        <v>#N/A</v>
      </c>
      <c r="L1023" s="44" t="e">
        <f t="shared" si="31"/>
        <v>#N/A</v>
      </c>
    </row>
    <row r="1024" spans="1:12" x14ac:dyDescent="0.3">
      <c r="A1024" s="2"/>
      <c r="B1024" s="23"/>
      <c r="C1024" s="8"/>
      <c r="D1024" s="8"/>
      <c r="E1024" s="2"/>
      <c r="F1024" s="2"/>
      <c r="G1024" s="8"/>
      <c r="I1024" t="e">
        <f>INDEX('Helper - Drop-downs'!$C$12:$C$24,MATCH(C1024,'Helper - Drop-downs'!$A$12:$A$24,0))</f>
        <v>#N/A</v>
      </c>
      <c r="J1024" s="44" t="str">
        <f t="shared" si="30"/>
        <v xml:space="preserve"> - </v>
      </c>
      <c r="K1024" s="44" t="e">
        <f>INDEX('Helper - Inputs'!$G$15:$G$66,MATCH(J1024,'Helper - Inputs'!$D$15:$D$66,0),1)</f>
        <v>#N/A</v>
      </c>
      <c r="L1024" s="44" t="e">
        <f t="shared" si="31"/>
        <v>#N/A</v>
      </c>
    </row>
    <row r="1025" spans="1:12" x14ac:dyDescent="0.3">
      <c r="A1025" s="2"/>
      <c r="B1025" s="23"/>
      <c r="C1025" s="8"/>
      <c r="D1025" s="8"/>
      <c r="E1025" s="2"/>
      <c r="F1025" s="2"/>
      <c r="G1025" s="8"/>
      <c r="I1025" t="e">
        <f>INDEX('Helper - Drop-downs'!$C$12:$C$24,MATCH(C1025,'Helper - Drop-downs'!$A$12:$A$24,0))</f>
        <v>#N/A</v>
      </c>
      <c r="J1025" s="44" t="str">
        <f t="shared" si="30"/>
        <v xml:space="preserve"> - </v>
      </c>
      <c r="K1025" s="44" t="e">
        <f>INDEX('Helper - Inputs'!$G$15:$G$66,MATCH(J1025,'Helper - Inputs'!$D$15:$D$66,0),1)</f>
        <v>#N/A</v>
      </c>
      <c r="L1025" s="44" t="e">
        <f t="shared" si="31"/>
        <v>#N/A</v>
      </c>
    </row>
    <row r="1026" spans="1:12" x14ac:dyDescent="0.3">
      <c r="A1026" s="2"/>
      <c r="B1026" s="23"/>
      <c r="C1026" s="8"/>
      <c r="D1026" s="8"/>
      <c r="E1026" s="2"/>
      <c r="F1026" s="2"/>
      <c r="G1026" s="8"/>
      <c r="I1026" t="e">
        <f>INDEX('Helper - Drop-downs'!$C$12:$C$24,MATCH(C1026,'Helper - Drop-downs'!$A$12:$A$24,0))</f>
        <v>#N/A</v>
      </c>
      <c r="J1026" s="44" t="str">
        <f t="shared" si="30"/>
        <v xml:space="preserve"> - </v>
      </c>
      <c r="K1026" s="44" t="e">
        <f>INDEX('Helper - Inputs'!$G$15:$G$66,MATCH(J1026,'Helper - Inputs'!$D$15:$D$66,0),1)</f>
        <v>#N/A</v>
      </c>
      <c r="L1026" s="44" t="e">
        <f t="shared" si="31"/>
        <v>#N/A</v>
      </c>
    </row>
    <row r="1027" spans="1:12" x14ac:dyDescent="0.3">
      <c r="A1027" s="2"/>
      <c r="B1027" s="23"/>
      <c r="C1027" s="8"/>
      <c r="D1027" s="8"/>
      <c r="E1027" s="2"/>
      <c r="F1027" s="2"/>
      <c r="G1027" s="8"/>
      <c r="I1027" t="e">
        <f>INDEX('Helper - Drop-downs'!$C$12:$C$24,MATCH(C1027,'Helper - Drop-downs'!$A$12:$A$24,0))</f>
        <v>#N/A</v>
      </c>
      <c r="J1027" s="44" t="str">
        <f t="shared" si="30"/>
        <v xml:space="preserve"> - </v>
      </c>
      <c r="K1027" s="44" t="e">
        <f>INDEX('Helper - Inputs'!$G$15:$G$66,MATCH(J1027,'Helper - Inputs'!$D$15:$D$66,0),1)</f>
        <v>#N/A</v>
      </c>
      <c r="L1027" s="44" t="e">
        <f t="shared" si="31"/>
        <v>#N/A</v>
      </c>
    </row>
    <row r="1028" spans="1:12" x14ac:dyDescent="0.3">
      <c r="A1028" s="2"/>
      <c r="B1028" s="23"/>
      <c r="C1028" s="8"/>
      <c r="D1028" s="8"/>
      <c r="E1028" s="2"/>
      <c r="F1028" s="2"/>
      <c r="G1028" s="8"/>
      <c r="I1028" t="e">
        <f>INDEX('Helper - Drop-downs'!$C$12:$C$24,MATCH(C1028,'Helper - Drop-downs'!$A$12:$A$24,0))</f>
        <v>#N/A</v>
      </c>
      <c r="J1028" s="44" t="str">
        <f t="shared" si="30"/>
        <v xml:space="preserve"> - </v>
      </c>
      <c r="K1028" s="44" t="e">
        <f>INDEX('Helper - Inputs'!$G$15:$G$66,MATCH(J1028,'Helper - Inputs'!$D$15:$D$66,0),1)</f>
        <v>#N/A</v>
      </c>
      <c r="L1028" s="44" t="e">
        <f t="shared" si="31"/>
        <v>#N/A</v>
      </c>
    </row>
    <row r="1029" spans="1:12" x14ac:dyDescent="0.3">
      <c r="A1029" s="2"/>
      <c r="B1029" s="23"/>
      <c r="C1029" s="8"/>
      <c r="D1029" s="8"/>
      <c r="E1029" s="2"/>
      <c r="F1029" s="2"/>
      <c r="G1029" s="8"/>
      <c r="I1029" t="e">
        <f>INDEX('Helper - Drop-downs'!$C$12:$C$24,MATCH(C1029,'Helper - Drop-downs'!$A$12:$A$24,0))</f>
        <v>#N/A</v>
      </c>
      <c r="J1029" s="44" t="str">
        <f t="shared" si="30"/>
        <v xml:space="preserve"> - </v>
      </c>
      <c r="K1029" s="44" t="e">
        <f>INDEX('Helper - Inputs'!$G$15:$G$66,MATCH(J1029,'Helper - Inputs'!$D$15:$D$66,0),1)</f>
        <v>#N/A</v>
      </c>
      <c r="L1029" s="44" t="e">
        <f t="shared" si="31"/>
        <v>#N/A</v>
      </c>
    </row>
    <row r="1030" spans="1:12" x14ac:dyDescent="0.3">
      <c r="A1030" s="2"/>
      <c r="B1030" s="23"/>
      <c r="C1030" s="8"/>
      <c r="D1030" s="8"/>
      <c r="E1030" s="2"/>
      <c r="F1030" s="2"/>
      <c r="G1030" s="8"/>
      <c r="I1030" t="e">
        <f>INDEX('Helper - Drop-downs'!$C$12:$C$24,MATCH(C1030,'Helper - Drop-downs'!$A$12:$A$24,0))</f>
        <v>#N/A</v>
      </c>
      <c r="J1030" s="44" t="str">
        <f t="shared" ref="J1030:J1093" si="32">E1030&amp;" - "&amp;F1030</f>
        <v xml:space="preserve"> - </v>
      </c>
      <c r="K1030" s="44" t="e">
        <f>INDEX('Helper - Inputs'!$G$15:$G$66,MATCH(J1030,'Helper - Inputs'!$D$15:$D$66,0),1)</f>
        <v>#N/A</v>
      </c>
      <c r="L1030" s="44" t="e">
        <f t="shared" ref="L1030:L1093" si="33">E1030&amp;" - "&amp;K1030</f>
        <v>#N/A</v>
      </c>
    </row>
    <row r="1031" spans="1:12" x14ac:dyDescent="0.3">
      <c r="A1031" s="2"/>
      <c r="B1031" s="23"/>
      <c r="C1031" s="8"/>
      <c r="D1031" s="8"/>
      <c r="E1031" s="2"/>
      <c r="F1031" s="2"/>
      <c r="G1031" s="8"/>
      <c r="I1031" t="e">
        <f>INDEX('Helper - Drop-downs'!$C$12:$C$24,MATCH(C1031,'Helper - Drop-downs'!$A$12:$A$24,0))</f>
        <v>#N/A</v>
      </c>
      <c r="J1031" s="44" t="str">
        <f t="shared" si="32"/>
        <v xml:space="preserve"> - </v>
      </c>
      <c r="K1031" s="44" t="e">
        <f>INDEX('Helper - Inputs'!$G$15:$G$66,MATCH(J1031,'Helper - Inputs'!$D$15:$D$66,0),1)</f>
        <v>#N/A</v>
      </c>
      <c r="L1031" s="44" t="e">
        <f t="shared" si="33"/>
        <v>#N/A</v>
      </c>
    </row>
    <row r="1032" spans="1:12" x14ac:dyDescent="0.3">
      <c r="A1032" s="2"/>
      <c r="B1032" s="23"/>
      <c r="C1032" s="8"/>
      <c r="D1032" s="8"/>
      <c r="E1032" s="2"/>
      <c r="F1032" s="2"/>
      <c r="G1032" s="8"/>
      <c r="I1032" t="e">
        <f>INDEX('Helper - Drop-downs'!$C$12:$C$24,MATCH(C1032,'Helper - Drop-downs'!$A$12:$A$24,0))</f>
        <v>#N/A</v>
      </c>
      <c r="J1032" s="44" t="str">
        <f t="shared" si="32"/>
        <v xml:space="preserve"> - </v>
      </c>
      <c r="K1032" s="44" t="e">
        <f>INDEX('Helper - Inputs'!$G$15:$G$66,MATCH(J1032,'Helper - Inputs'!$D$15:$D$66,0),1)</f>
        <v>#N/A</v>
      </c>
      <c r="L1032" s="44" t="e">
        <f t="shared" si="33"/>
        <v>#N/A</v>
      </c>
    </row>
    <row r="1033" spans="1:12" x14ac:dyDescent="0.3">
      <c r="A1033" s="2"/>
      <c r="B1033" s="23"/>
      <c r="C1033" s="8"/>
      <c r="D1033" s="8"/>
      <c r="E1033" s="2"/>
      <c r="F1033" s="2"/>
      <c r="G1033" s="8"/>
      <c r="I1033" t="e">
        <f>INDEX('Helper - Drop-downs'!$C$12:$C$24,MATCH(C1033,'Helper - Drop-downs'!$A$12:$A$24,0))</f>
        <v>#N/A</v>
      </c>
      <c r="J1033" s="44" t="str">
        <f t="shared" si="32"/>
        <v xml:space="preserve"> - </v>
      </c>
      <c r="K1033" s="44" t="e">
        <f>INDEX('Helper - Inputs'!$G$15:$G$66,MATCH(J1033,'Helper - Inputs'!$D$15:$D$66,0),1)</f>
        <v>#N/A</v>
      </c>
      <c r="L1033" s="44" t="e">
        <f t="shared" si="33"/>
        <v>#N/A</v>
      </c>
    </row>
    <row r="1034" spans="1:12" x14ac:dyDescent="0.3">
      <c r="A1034" s="2"/>
      <c r="B1034" s="23"/>
      <c r="C1034" s="8"/>
      <c r="D1034" s="8"/>
      <c r="E1034" s="2"/>
      <c r="F1034" s="2"/>
      <c r="G1034" s="8"/>
      <c r="I1034" t="e">
        <f>INDEX('Helper - Drop-downs'!$C$12:$C$24,MATCH(C1034,'Helper - Drop-downs'!$A$12:$A$24,0))</f>
        <v>#N/A</v>
      </c>
      <c r="J1034" s="44" t="str">
        <f t="shared" si="32"/>
        <v xml:space="preserve"> - </v>
      </c>
      <c r="K1034" s="44" t="e">
        <f>INDEX('Helper - Inputs'!$G$15:$G$66,MATCH(J1034,'Helper - Inputs'!$D$15:$D$66,0),1)</f>
        <v>#N/A</v>
      </c>
      <c r="L1034" s="44" t="e">
        <f t="shared" si="33"/>
        <v>#N/A</v>
      </c>
    </row>
    <row r="1035" spans="1:12" x14ac:dyDescent="0.3">
      <c r="A1035" s="2"/>
      <c r="B1035" s="23"/>
      <c r="C1035" s="8"/>
      <c r="D1035" s="8"/>
      <c r="E1035" s="2"/>
      <c r="F1035" s="2"/>
      <c r="G1035" s="8"/>
      <c r="I1035" t="e">
        <f>INDEX('Helper - Drop-downs'!$C$12:$C$24,MATCH(C1035,'Helper - Drop-downs'!$A$12:$A$24,0))</f>
        <v>#N/A</v>
      </c>
      <c r="J1035" s="44" t="str">
        <f t="shared" si="32"/>
        <v xml:space="preserve"> - </v>
      </c>
      <c r="K1035" s="44" t="e">
        <f>INDEX('Helper - Inputs'!$G$15:$G$66,MATCH(J1035,'Helper - Inputs'!$D$15:$D$66,0),1)</f>
        <v>#N/A</v>
      </c>
      <c r="L1035" s="44" t="e">
        <f t="shared" si="33"/>
        <v>#N/A</v>
      </c>
    </row>
    <row r="1036" spans="1:12" x14ac:dyDescent="0.3">
      <c r="A1036" s="2"/>
      <c r="B1036" s="23"/>
      <c r="C1036" s="8"/>
      <c r="D1036" s="8"/>
      <c r="E1036" s="2"/>
      <c r="F1036" s="2"/>
      <c r="G1036" s="8"/>
      <c r="I1036" t="e">
        <f>INDEX('Helper - Drop-downs'!$C$12:$C$24,MATCH(C1036,'Helper - Drop-downs'!$A$12:$A$24,0))</f>
        <v>#N/A</v>
      </c>
      <c r="J1036" s="44" t="str">
        <f t="shared" si="32"/>
        <v xml:space="preserve"> - </v>
      </c>
      <c r="K1036" s="44" t="e">
        <f>INDEX('Helper - Inputs'!$G$15:$G$66,MATCH(J1036,'Helper - Inputs'!$D$15:$D$66,0),1)</f>
        <v>#N/A</v>
      </c>
      <c r="L1036" s="44" t="e">
        <f t="shared" si="33"/>
        <v>#N/A</v>
      </c>
    </row>
    <row r="1037" spans="1:12" x14ac:dyDescent="0.3">
      <c r="A1037" s="2"/>
      <c r="B1037" s="23"/>
      <c r="C1037" s="8"/>
      <c r="D1037" s="8"/>
      <c r="E1037" s="2"/>
      <c r="F1037" s="2"/>
      <c r="G1037" s="8"/>
      <c r="I1037" t="e">
        <f>INDEX('Helper - Drop-downs'!$C$12:$C$24,MATCH(C1037,'Helper - Drop-downs'!$A$12:$A$24,0))</f>
        <v>#N/A</v>
      </c>
      <c r="J1037" s="44" t="str">
        <f t="shared" si="32"/>
        <v xml:space="preserve"> - </v>
      </c>
      <c r="K1037" s="44" t="e">
        <f>INDEX('Helper - Inputs'!$G$15:$G$66,MATCH(J1037,'Helper - Inputs'!$D$15:$D$66,0),1)</f>
        <v>#N/A</v>
      </c>
      <c r="L1037" s="44" t="e">
        <f t="shared" si="33"/>
        <v>#N/A</v>
      </c>
    </row>
    <row r="1038" spans="1:12" x14ac:dyDescent="0.3">
      <c r="A1038" s="2"/>
      <c r="B1038" s="23"/>
      <c r="C1038" s="8"/>
      <c r="D1038" s="8"/>
      <c r="E1038" s="2"/>
      <c r="F1038" s="2"/>
      <c r="G1038" s="8"/>
      <c r="I1038" t="e">
        <f>INDEX('Helper - Drop-downs'!$C$12:$C$24,MATCH(C1038,'Helper - Drop-downs'!$A$12:$A$24,0))</f>
        <v>#N/A</v>
      </c>
      <c r="J1038" s="44" t="str">
        <f t="shared" si="32"/>
        <v xml:space="preserve"> - </v>
      </c>
      <c r="K1038" s="44" t="e">
        <f>INDEX('Helper - Inputs'!$G$15:$G$66,MATCH(J1038,'Helper - Inputs'!$D$15:$D$66,0),1)</f>
        <v>#N/A</v>
      </c>
      <c r="L1038" s="44" t="e">
        <f t="shared" si="33"/>
        <v>#N/A</v>
      </c>
    </row>
    <row r="1039" spans="1:12" x14ac:dyDescent="0.3">
      <c r="A1039" s="2"/>
      <c r="B1039" s="23"/>
      <c r="C1039" s="8"/>
      <c r="D1039" s="8"/>
      <c r="E1039" s="2"/>
      <c r="F1039" s="2"/>
      <c r="G1039" s="8"/>
      <c r="I1039" t="e">
        <f>INDEX('Helper - Drop-downs'!$C$12:$C$24,MATCH(C1039,'Helper - Drop-downs'!$A$12:$A$24,0))</f>
        <v>#N/A</v>
      </c>
      <c r="J1039" s="44" t="str">
        <f t="shared" si="32"/>
        <v xml:space="preserve"> - </v>
      </c>
      <c r="K1039" s="44" t="e">
        <f>INDEX('Helper - Inputs'!$G$15:$G$66,MATCH(J1039,'Helper - Inputs'!$D$15:$D$66,0),1)</f>
        <v>#N/A</v>
      </c>
      <c r="L1039" s="44" t="e">
        <f t="shared" si="33"/>
        <v>#N/A</v>
      </c>
    </row>
    <row r="1040" spans="1:12" x14ac:dyDescent="0.3">
      <c r="A1040" s="2"/>
      <c r="B1040" s="23"/>
      <c r="C1040" s="8"/>
      <c r="D1040" s="8"/>
      <c r="E1040" s="2"/>
      <c r="F1040" s="2"/>
      <c r="G1040" s="8"/>
      <c r="I1040" t="e">
        <f>INDEX('Helper - Drop-downs'!$C$12:$C$24,MATCH(C1040,'Helper - Drop-downs'!$A$12:$A$24,0))</f>
        <v>#N/A</v>
      </c>
      <c r="J1040" s="44" t="str">
        <f t="shared" si="32"/>
        <v xml:space="preserve"> - </v>
      </c>
      <c r="K1040" s="44" t="e">
        <f>INDEX('Helper - Inputs'!$G$15:$G$66,MATCH(J1040,'Helper - Inputs'!$D$15:$D$66,0),1)</f>
        <v>#N/A</v>
      </c>
      <c r="L1040" s="44" t="e">
        <f t="shared" si="33"/>
        <v>#N/A</v>
      </c>
    </row>
    <row r="1041" spans="1:12" x14ac:dyDescent="0.3">
      <c r="A1041" s="2"/>
      <c r="B1041" s="23"/>
      <c r="C1041" s="8"/>
      <c r="D1041" s="8"/>
      <c r="E1041" s="2"/>
      <c r="F1041" s="2"/>
      <c r="G1041" s="8"/>
      <c r="I1041" t="e">
        <f>INDEX('Helper - Drop-downs'!$C$12:$C$24,MATCH(C1041,'Helper - Drop-downs'!$A$12:$A$24,0))</f>
        <v>#N/A</v>
      </c>
      <c r="J1041" s="44" t="str">
        <f t="shared" si="32"/>
        <v xml:space="preserve"> - </v>
      </c>
      <c r="K1041" s="44" t="e">
        <f>INDEX('Helper - Inputs'!$G$15:$G$66,MATCH(J1041,'Helper - Inputs'!$D$15:$D$66,0),1)</f>
        <v>#N/A</v>
      </c>
      <c r="L1041" s="44" t="e">
        <f t="shared" si="33"/>
        <v>#N/A</v>
      </c>
    </row>
    <row r="1042" spans="1:12" x14ac:dyDescent="0.3">
      <c r="A1042" s="2"/>
      <c r="B1042" s="23"/>
      <c r="C1042" s="8"/>
      <c r="D1042" s="8"/>
      <c r="E1042" s="2"/>
      <c r="F1042" s="2"/>
      <c r="G1042" s="8"/>
      <c r="I1042" t="e">
        <f>INDEX('Helper - Drop-downs'!$C$12:$C$24,MATCH(C1042,'Helper - Drop-downs'!$A$12:$A$24,0))</f>
        <v>#N/A</v>
      </c>
      <c r="J1042" s="44" t="str">
        <f t="shared" si="32"/>
        <v xml:space="preserve"> - </v>
      </c>
      <c r="K1042" s="44" t="e">
        <f>INDEX('Helper - Inputs'!$G$15:$G$66,MATCH(J1042,'Helper - Inputs'!$D$15:$D$66,0),1)</f>
        <v>#N/A</v>
      </c>
      <c r="L1042" s="44" t="e">
        <f t="shared" si="33"/>
        <v>#N/A</v>
      </c>
    </row>
    <row r="1043" spans="1:12" x14ac:dyDescent="0.3">
      <c r="A1043" s="2"/>
      <c r="B1043" s="23"/>
      <c r="C1043" s="8"/>
      <c r="D1043" s="8"/>
      <c r="E1043" s="2"/>
      <c r="F1043" s="2"/>
      <c r="G1043" s="8"/>
      <c r="I1043" t="e">
        <f>INDEX('Helper - Drop-downs'!$C$12:$C$24,MATCH(C1043,'Helper - Drop-downs'!$A$12:$A$24,0))</f>
        <v>#N/A</v>
      </c>
      <c r="J1043" s="44" t="str">
        <f t="shared" si="32"/>
        <v xml:space="preserve"> - </v>
      </c>
      <c r="K1043" s="44" t="e">
        <f>INDEX('Helper - Inputs'!$G$15:$G$66,MATCH(J1043,'Helper - Inputs'!$D$15:$D$66,0),1)</f>
        <v>#N/A</v>
      </c>
      <c r="L1043" s="44" t="e">
        <f t="shared" si="33"/>
        <v>#N/A</v>
      </c>
    </row>
    <row r="1044" spans="1:12" x14ac:dyDescent="0.3">
      <c r="A1044" s="2"/>
      <c r="B1044" s="23"/>
      <c r="C1044" s="8"/>
      <c r="D1044" s="8"/>
      <c r="E1044" s="2"/>
      <c r="F1044" s="2"/>
      <c r="G1044" s="8"/>
      <c r="I1044" t="e">
        <f>INDEX('Helper - Drop-downs'!$C$12:$C$24,MATCH(C1044,'Helper - Drop-downs'!$A$12:$A$24,0))</f>
        <v>#N/A</v>
      </c>
      <c r="J1044" s="44" t="str">
        <f t="shared" si="32"/>
        <v xml:space="preserve"> - </v>
      </c>
      <c r="K1044" s="44" t="e">
        <f>INDEX('Helper - Inputs'!$G$15:$G$66,MATCH(J1044,'Helper - Inputs'!$D$15:$D$66,0),1)</f>
        <v>#N/A</v>
      </c>
      <c r="L1044" s="44" t="e">
        <f t="shared" si="33"/>
        <v>#N/A</v>
      </c>
    </row>
    <row r="1045" spans="1:12" x14ac:dyDescent="0.3">
      <c r="A1045" s="2"/>
      <c r="B1045" s="23"/>
      <c r="C1045" s="8"/>
      <c r="D1045" s="8"/>
      <c r="E1045" s="2"/>
      <c r="F1045" s="2"/>
      <c r="G1045" s="8"/>
      <c r="I1045" t="e">
        <f>INDEX('Helper - Drop-downs'!$C$12:$C$24,MATCH(C1045,'Helper - Drop-downs'!$A$12:$A$24,0))</f>
        <v>#N/A</v>
      </c>
      <c r="J1045" s="44" t="str">
        <f t="shared" si="32"/>
        <v xml:space="preserve"> - </v>
      </c>
      <c r="K1045" s="44" t="e">
        <f>INDEX('Helper - Inputs'!$G$15:$G$66,MATCH(J1045,'Helper - Inputs'!$D$15:$D$66,0),1)</f>
        <v>#N/A</v>
      </c>
      <c r="L1045" s="44" t="e">
        <f t="shared" si="33"/>
        <v>#N/A</v>
      </c>
    </row>
    <row r="1046" spans="1:12" x14ac:dyDescent="0.3">
      <c r="A1046" s="2"/>
      <c r="B1046" s="23"/>
      <c r="C1046" s="8"/>
      <c r="D1046" s="8"/>
      <c r="E1046" s="2"/>
      <c r="F1046" s="2"/>
      <c r="G1046" s="8"/>
      <c r="I1046" t="e">
        <f>INDEX('Helper - Drop-downs'!$C$12:$C$24,MATCH(C1046,'Helper - Drop-downs'!$A$12:$A$24,0))</f>
        <v>#N/A</v>
      </c>
      <c r="J1046" s="44" t="str">
        <f t="shared" si="32"/>
        <v xml:space="preserve"> - </v>
      </c>
      <c r="K1046" s="44" t="e">
        <f>INDEX('Helper - Inputs'!$G$15:$G$66,MATCH(J1046,'Helper - Inputs'!$D$15:$D$66,0),1)</f>
        <v>#N/A</v>
      </c>
      <c r="L1046" s="44" t="e">
        <f t="shared" si="33"/>
        <v>#N/A</v>
      </c>
    </row>
    <row r="1047" spans="1:12" x14ac:dyDescent="0.3">
      <c r="A1047" s="2"/>
      <c r="B1047" s="23"/>
      <c r="C1047" s="8"/>
      <c r="D1047" s="8"/>
      <c r="E1047" s="2"/>
      <c r="F1047" s="2"/>
      <c r="G1047" s="8"/>
      <c r="I1047" t="e">
        <f>INDEX('Helper - Drop-downs'!$C$12:$C$24,MATCH(C1047,'Helper - Drop-downs'!$A$12:$A$24,0))</f>
        <v>#N/A</v>
      </c>
      <c r="J1047" s="44" t="str">
        <f t="shared" si="32"/>
        <v xml:space="preserve"> - </v>
      </c>
      <c r="K1047" s="44" t="e">
        <f>INDEX('Helper - Inputs'!$G$15:$G$66,MATCH(J1047,'Helper - Inputs'!$D$15:$D$66,0),1)</f>
        <v>#N/A</v>
      </c>
      <c r="L1047" s="44" t="e">
        <f t="shared" si="33"/>
        <v>#N/A</v>
      </c>
    </row>
    <row r="1048" spans="1:12" x14ac:dyDescent="0.3">
      <c r="A1048" s="2"/>
      <c r="B1048" s="23"/>
      <c r="C1048" s="8"/>
      <c r="D1048" s="8"/>
      <c r="E1048" s="2"/>
      <c r="F1048" s="2"/>
      <c r="G1048" s="8"/>
      <c r="I1048" t="e">
        <f>INDEX('Helper - Drop-downs'!$C$12:$C$24,MATCH(C1048,'Helper - Drop-downs'!$A$12:$A$24,0))</f>
        <v>#N/A</v>
      </c>
      <c r="J1048" s="44" t="str">
        <f t="shared" si="32"/>
        <v xml:space="preserve"> - </v>
      </c>
      <c r="K1048" s="44" t="e">
        <f>INDEX('Helper - Inputs'!$G$15:$G$66,MATCH(J1048,'Helper - Inputs'!$D$15:$D$66,0),1)</f>
        <v>#N/A</v>
      </c>
      <c r="L1048" s="44" t="e">
        <f t="shared" si="33"/>
        <v>#N/A</v>
      </c>
    </row>
    <row r="1049" spans="1:12" x14ac:dyDescent="0.3">
      <c r="A1049" s="2"/>
      <c r="B1049" s="23"/>
      <c r="C1049" s="8"/>
      <c r="D1049" s="8"/>
      <c r="E1049" s="2"/>
      <c r="F1049" s="2"/>
      <c r="G1049" s="8"/>
      <c r="I1049" t="e">
        <f>INDEX('Helper - Drop-downs'!$C$12:$C$24,MATCH(C1049,'Helper - Drop-downs'!$A$12:$A$24,0))</f>
        <v>#N/A</v>
      </c>
      <c r="J1049" s="44" t="str">
        <f t="shared" si="32"/>
        <v xml:space="preserve"> - </v>
      </c>
      <c r="K1049" s="44" t="e">
        <f>INDEX('Helper - Inputs'!$G$15:$G$66,MATCH(J1049,'Helper - Inputs'!$D$15:$D$66,0),1)</f>
        <v>#N/A</v>
      </c>
      <c r="L1049" s="44" t="e">
        <f t="shared" si="33"/>
        <v>#N/A</v>
      </c>
    </row>
    <row r="1050" spans="1:12" x14ac:dyDescent="0.3">
      <c r="A1050" s="2"/>
      <c r="B1050" s="23"/>
      <c r="C1050" s="8"/>
      <c r="D1050" s="8"/>
      <c r="E1050" s="2"/>
      <c r="F1050" s="2"/>
      <c r="G1050" s="8"/>
      <c r="I1050" t="e">
        <f>INDEX('Helper - Drop-downs'!$C$12:$C$24,MATCH(C1050,'Helper - Drop-downs'!$A$12:$A$24,0))</f>
        <v>#N/A</v>
      </c>
      <c r="J1050" s="44" t="str">
        <f t="shared" si="32"/>
        <v xml:space="preserve"> - </v>
      </c>
      <c r="K1050" s="44" t="e">
        <f>INDEX('Helper - Inputs'!$G$15:$G$66,MATCH(J1050,'Helper - Inputs'!$D$15:$D$66,0),1)</f>
        <v>#N/A</v>
      </c>
      <c r="L1050" s="44" t="e">
        <f t="shared" si="33"/>
        <v>#N/A</v>
      </c>
    </row>
    <row r="1051" spans="1:12" x14ac:dyDescent="0.3">
      <c r="A1051" s="2"/>
      <c r="B1051" s="23"/>
      <c r="C1051" s="8"/>
      <c r="D1051" s="8"/>
      <c r="E1051" s="2"/>
      <c r="F1051" s="2"/>
      <c r="G1051" s="8"/>
      <c r="I1051" t="e">
        <f>INDEX('Helper - Drop-downs'!$C$12:$C$24,MATCH(C1051,'Helper - Drop-downs'!$A$12:$A$24,0))</f>
        <v>#N/A</v>
      </c>
      <c r="J1051" s="44" t="str">
        <f t="shared" si="32"/>
        <v xml:space="preserve"> - </v>
      </c>
      <c r="K1051" s="44" t="e">
        <f>INDEX('Helper - Inputs'!$G$15:$G$66,MATCH(J1051,'Helper - Inputs'!$D$15:$D$66,0),1)</f>
        <v>#N/A</v>
      </c>
      <c r="L1051" s="44" t="e">
        <f t="shared" si="33"/>
        <v>#N/A</v>
      </c>
    </row>
    <row r="1052" spans="1:12" x14ac:dyDescent="0.3">
      <c r="A1052" s="2"/>
      <c r="B1052" s="23"/>
      <c r="C1052" s="8"/>
      <c r="D1052" s="8"/>
      <c r="E1052" s="2"/>
      <c r="F1052" s="2"/>
      <c r="G1052" s="8"/>
      <c r="I1052" t="e">
        <f>INDEX('Helper - Drop-downs'!$C$12:$C$24,MATCH(C1052,'Helper - Drop-downs'!$A$12:$A$24,0))</f>
        <v>#N/A</v>
      </c>
      <c r="J1052" s="44" t="str">
        <f t="shared" si="32"/>
        <v xml:space="preserve"> - </v>
      </c>
      <c r="K1052" s="44" t="e">
        <f>INDEX('Helper - Inputs'!$G$15:$G$66,MATCH(J1052,'Helper - Inputs'!$D$15:$D$66,0),1)</f>
        <v>#N/A</v>
      </c>
      <c r="L1052" s="44" t="e">
        <f t="shared" si="33"/>
        <v>#N/A</v>
      </c>
    </row>
    <row r="1053" spans="1:12" x14ac:dyDescent="0.3">
      <c r="A1053" s="2"/>
      <c r="B1053" s="23"/>
      <c r="C1053" s="8"/>
      <c r="D1053" s="8"/>
      <c r="E1053" s="2"/>
      <c r="F1053" s="2"/>
      <c r="G1053" s="8"/>
      <c r="I1053" t="e">
        <f>INDEX('Helper - Drop-downs'!$C$12:$C$24,MATCH(C1053,'Helper - Drop-downs'!$A$12:$A$24,0))</f>
        <v>#N/A</v>
      </c>
      <c r="J1053" s="44" t="str">
        <f t="shared" si="32"/>
        <v xml:space="preserve"> - </v>
      </c>
      <c r="K1053" s="44" t="e">
        <f>INDEX('Helper - Inputs'!$G$15:$G$66,MATCH(J1053,'Helper - Inputs'!$D$15:$D$66,0),1)</f>
        <v>#N/A</v>
      </c>
      <c r="L1053" s="44" t="e">
        <f t="shared" si="33"/>
        <v>#N/A</v>
      </c>
    </row>
    <row r="1054" spans="1:12" x14ac:dyDescent="0.3">
      <c r="A1054" s="2"/>
      <c r="B1054" s="23"/>
      <c r="C1054" s="8"/>
      <c r="D1054" s="8"/>
      <c r="E1054" s="2"/>
      <c r="F1054" s="2"/>
      <c r="G1054" s="8"/>
      <c r="I1054" t="e">
        <f>INDEX('Helper - Drop-downs'!$C$12:$C$24,MATCH(C1054,'Helper - Drop-downs'!$A$12:$A$24,0))</f>
        <v>#N/A</v>
      </c>
      <c r="J1054" s="44" t="str">
        <f t="shared" si="32"/>
        <v xml:space="preserve"> - </v>
      </c>
      <c r="K1054" s="44" t="e">
        <f>INDEX('Helper - Inputs'!$G$15:$G$66,MATCH(J1054,'Helper - Inputs'!$D$15:$D$66,0),1)</f>
        <v>#N/A</v>
      </c>
      <c r="L1054" s="44" t="e">
        <f t="shared" si="33"/>
        <v>#N/A</v>
      </c>
    </row>
    <row r="1055" spans="1:12" x14ac:dyDescent="0.3">
      <c r="A1055" s="2"/>
      <c r="B1055" s="23"/>
      <c r="C1055" s="8"/>
      <c r="D1055" s="8"/>
      <c r="E1055" s="2"/>
      <c r="F1055" s="2"/>
      <c r="G1055" s="8"/>
      <c r="I1055" t="e">
        <f>INDEX('Helper - Drop-downs'!$C$12:$C$24,MATCH(C1055,'Helper - Drop-downs'!$A$12:$A$24,0))</f>
        <v>#N/A</v>
      </c>
      <c r="J1055" s="44" t="str">
        <f t="shared" si="32"/>
        <v xml:space="preserve"> - </v>
      </c>
      <c r="K1055" s="44" t="e">
        <f>INDEX('Helper - Inputs'!$G$15:$G$66,MATCH(J1055,'Helper - Inputs'!$D$15:$D$66,0),1)</f>
        <v>#N/A</v>
      </c>
      <c r="L1055" s="44" t="e">
        <f t="shared" si="33"/>
        <v>#N/A</v>
      </c>
    </row>
    <row r="1056" spans="1:12" x14ac:dyDescent="0.3">
      <c r="A1056" s="2"/>
      <c r="B1056" s="23"/>
      <c r="C1056" s="8"/>
      <c r="D1056" s="8"/>
      <c r="E1056" s="2"/>
      <c r="F1056" s="2"/>
      <c r="G1056" s="8"/>
      <c r="I1056" t="e">
        <f>INDEX('Helper - Drop-downs'!$C$12:$C$24,MATCH(C1056,'Helper - Drop-downs'!$A$12:$A$24,0))</f>
        <v>#N/A</v>
      </c>
      <c r="J1056" s="44" t="str">
        <f t="shared" si="32"/>
        <v xml:space="preserve"> - </v>
      </c>
      <c r="K1056" s="44" t="e">
        <f>INDEX('Helper - Inputs'!$G$15:$G$66,MATCH(J1056,'Helper - Inputs'!$D$15:$D$66,0),1)</f>
        <v>#N/A</v>
      </c>
      <c r="L1056" s="44" t="e">
        <f t="shared" si="33"/>
        <v>#N/A</v>
      </c>
    </row>
    <row r="1057" spans="1:12" x14ac:dyDescent="0.3">
      <c r="A1057" s="2"/>
      <c r="B1057" s="23"/>
      <c r="C1057" s="8"/>
      <c r="D1057" s="8"/>
      <c r="E1057" s="2"/>
      <c r="F1057" s="2"/>
      <c r="G1057" s="8"/>
      <c r="I1057" t="e">
        <f>INDEX('Helper - Drop-downs'!$C$12:$C$24,MATCH(C1057,'Helper - Drop-downs'!$A$12:$A$24,0))</f>
        <v>#N/A</v>
      </c>
      <c r="J1057" s="44" t="str">
        <f t="shared" si="32"/>
        <v xml:space="preserve"> - </v>
      </c>
      <c r="K1057" s="44" t="e">
        <f>INDEX('Helper - Inputs'!$G$15:$G$66,MATCH(J1057,'Helper - Inputs'!$D$15:$D$66,0),1)</f>
        <v>#N/A</v>
      </c>
      <c r="L1057" s="44" t="e">
        <f t="shared" si="33"/>
        <v>#N/A</v>
      </c>
    </row>
    <row r="1058" spans="1:12" x14ac:dyDescent="0.3">
      <c r="A1058" s="2"/>
      <c r="B1058" s="23"/>
      <c r="C1058" s="8"/>
      <c r="D1058" s="8"/>
      <c r="E1058" s="2"/>
      <c r="F1058" s="2"/>
      <c r="G1058" s="8"/>
      <c r="I1058" t="e">
        <f>INDEX('Helper - Drop-downs'!$C$12:$C$24,MATCH(C1058,'Helper - Drop-downs'!$A$12:$A$24,0))</f>
        <v>#N/A</v>
      </c>
      <c r="J1058" s="44" t="str">
        <f t="shared" si="32"/>
        <v xml:space="preserve"> - </v>
      </c>
      <c r="K1058" s="44" t="e">
        <f>INDEX('Helper - Inputs'!$G$15:$G$66,MATCH(J1058,'Helper - Inputs'!$D$15:$D$66,0),1)</f>
        <v>#N/A</v>
      </c>
      <c r="L1058" s="44" t="e">
        <f t="shared" si="33"/>
        <v>#N/A</v>
      </c>
    </row>
    <row r="1059" spans="1:12" x14ac:dyDescent="0.3">
      <c r="A1059" s="2"/>
      <c r="B1059" s="23"/>
      <c r="C1059" s="8"/>
      <c r="D1059" s="8"/>
      <c r="E1059" s="2"/>
      <c r="F1059" s="2"/>
      <c r="G1059" s="8"/>
      <c r="I1059" t="e">
        <f>INDEX('Helper - Drop-downs'!$C$12:$C$24,MATCH(C1059,'Helper - Drop-downs'!$A$12:$A$24,0))</f>
        <v>#N/A</v>
      </c>
      <c r="J1059" s="44" t="str">
        <f t="shared" si="32"/>
        <v xml:space="preserve"> - </v>
      </c>
      <c r="K1059" s="44" t="e">
        <f>INDEX('Helper - Inputs'!$G$15:$G$66,MATCH(J1059,'Helper - Inputs'!$D$15:$D$66,0),1)</f>
        <v>#N/A</v>
      </c>
      <c r="L1059" s="44" t="e">
        <f t="shared" si="33"/>
        <v>#N/A</v>
      </c>
    </row>
    <row r="1060" spans="1:12" x14ac:dyDescent="0.3">
      <c r="A1060" s="2"/>
      <c r="B1060" s="23"/>
      <c r="C1060" s="8"/>
      <c r="D1060" s="8"/>
      <c r="E1060" s="2"/>
      <c r="F1060" s="2"/>
      <c r="G1060" s="8"/>
      <c r="I1060" t="e">
        <f>INDEX('Helper - Drop-downs'!$C$12:$C$24,MATCH(C1060,'Helper - Drop-downs'!$A$12:$A$24,0))</f>
        <v>#N/A</v>
      </c>
      <c r="J1060" s="44" t="str">
        <f t="shared" si="32"/>
        <v xml:space="preserve"> - </v>
      </c>
      <c r="K1060" s="44" t="e">
        <f>INDEX('Helper - Inputs'!$G$15:$G$66,MATCH(J1060,'Helper - Inputs'!$D$15:$D$66,0),1)</f>
        <v>#N/A</v>
      </c>
      <c r="L1060" s="44" t="e">
        <f t="shared" si="33"/>
        <v>#N/A</v>
      </c>
    </row>
    <row r="1061" spans="1:12" x14ac:dyDescent="0.3">
      <c r="A1061" s="2"/>
      <c r="B1061" s="23"/>
      <c r="C1061" s="8"/>
      <c r="D1061" s="8"/>
      <c r="E1061" s="2"/>
      <c r="F1061" s="2"/>
      <c r="G1061" s="8"/>
      <c r="I1061" t="e">
        <f>INDEX('Helper - Drop-downs'!$C$12:$C$24,MATCH(C1061,'Helper - Drop-downs'!$A$12:$A$24,0))</f>
        <v>#N/A</v>
      </c>
      <c r="J1061" s="44" t="str">
        <f t="shared" si="32"/>
        <v xml:space="preserve"> - </v>
      </c>
      <c r="K1061" s="44" t="e">
        <f>INDEX('Helper - Inputs'!$G$15:$G$66,MATCH(J1061,'Helper - Inputs'!$D$15:$D$66,0),1)</f>
        <v>#N/A</v>
      </c>
      <c r="L1061" s="44" t="e">
        <f t="shared" si="33"/>
        <v>#N/A</v>
      </c>
    </row>
    <row r="1062" spans="1:12" x14ac:dyDescent="0.3">
      <c r="A1062" s="2"/>
      <c r="B1062" s="23"/>
      <c r="C1062" s="8"/>
      <c r="D1062" s="8"/>
      <c r="E1062" s="2"/>
      <c r="F1062" s="2"/>
      <c r="G1062" s="8"/>
      <c r="I1062" t="e">
        <f>INDEX('Helper - Drop-downs'!$C$12:$C$24,MATCH(C1062,'Helper - Drop-downs'!$A$12:$A$24,0))</f>
        <v>#N/A</v>
      </c>
      <c r="J1062" s="44" t="str">
        <f t="shared" si="32"/>
        <v xml:space="preserve"> - </v>
      </c>
      <c r="K1062" s="44" t="e">
        <f>INDEX('Helper - Inputs'!$G$15:$G$66,MATCH(J1062,'Helper - Inputs'!$D$15:$D$66,0),1)</f>
        <v>#N/A</v>
      </c>
      <c r="L1062" s="44" t="e">
        <f t="shared" si="33"/>
        <v>#N/A</v>
      </c>
    </row>
    <row r="1063" spans="1:12" x14ac:dyDescent="0.3">
      <c r="A1063" s="2"/>
      <c r="B1063" s="23"/>
      <c r="C1063" s="8"/>
      <c r="D1063" s="8"/>
      <c r="E1063" s="2"/>
      <c r="F1063" s="2"/>
      <c r="G1063" s="8"/>
      <c r="I1063" t="e">
        <f>INDEX('Helper - Drop-downs'!$C$12:$C$24,MATCH(C1063,'Helper - Drop-downs'!$A$12:$A$24,0))</f>
        <v>#N/A</v>
      </c>
      <c r="J1063" s="44" t="str">
        <f t="shared" si="32"/>
        <v xml:space="preserve"> - </v>
      </c>
      <c r="K1063" s="44" t="e">
        <f>INDEX('Helper - Inputs'!$G$15:$G$66,MATCH(J1063,'Helper - Inputs'!$D$15:$D$66,0),1)</f>
        <v>#N/A</v>
      </c>
      <c r="L1063" s="44" t="e">
        <f t="shared" si="33"/>
        <v>#N/A</v>
      </c>
    </row>
    <row r="1064" spans="1:12" x14ac:dyDescent="0.3">
      <c r="A1064" s="2"/>
      <c r="B1064" s="23"/>
      <c r="C1064" s="8"/>
      <c r="D1064" s="8"/>
      <c r="E1064" s="2"/>
      <c r="F1064" s="2"/>
      <c r="G1064" s="8"/>
      <c r="I1064" t="e">
        <f>INDEX('Helper - Drop-downs'!$C$12:$C$24,MATCH(C1064,'Helper - Drop-downs'!$A$12:$A$24,0))</f>
        <v>#N/A</v>
      </c>
      <c r="J1064" s="44" t="str">
        <f t="shared" si="32"/>
        <v xml:space="preserve"> - </v>
      </c>
      <c r="K1064" s="44" t="e">
        <f>INDEX('Helper - Inputs'!$G$15:$G$66,MATCH(J1064,'Helper - Inputs'!$D$15:$D$66,0),1)</f>
        <v>#N/A</v>
      </c>
      <c r="L1064" s="44" t="e">
        <f t="shared" si="33"/>
        <v>#N/A</v>
      </c>
    </row>
    <row r="1065" spans="1:12" x14ac:dyDescent="0.3">
      <c r="A1065" s="2"/>
      <c r="B1065" s="23"/>
      <c r="C1065" s="8"/>
      <c r="D1065" s="8"/>
      <c r="E1065" s="2"/>
      <c r="F1065" s="2"/>
      <c r="G1065" s="8"/>
      <c r="I1065" t="e">
        <f>INDEX('Helper - Drop-downs'!$C$12:$C$24,MATCH(C1065,'Helper - Drop-downs'!$A$12:$A$24,0))</f>
        <v>#N/A</v>
      </c>
      <c r="J1065" s="44" t="str">
        <f t="shared" si="32"/>
        <v xml:space="preserve"> - </v>
      </c>
      <c r="K1065" s="44" t="e">
        <f>INDEX('Helper - Inputs'!$G$15:$G$66,MATCH(J1065,'Helper - Inputs'!$D$15:$D$66,0),1)</f>
        <v>#N/A</v>
      </c>
      <c r="L1065" s="44" t="e">
        <f t="shared" si="33"/>
        <v>#N/A</v>
      </c>
    </row>
    <row r="1066" spans="1:12" x14ac:dyDescent="0.3">
      <c r="A1066" s="2"/>
      <c r="B1066" s="23"/>
      <c r="C1066" s="8"/>
      <c r="D1066" s="8"/>
      <c r="E1066" s="2"/>
      <c r="F1066" s="2"/>
      <c r="G1066" s="8"/>
      <c r="I1066" t="e">
        <f>INDEX('Helper - Drop-downs'!$C$12:$C$24,MATCH(C1066,'Helper - Drop-downs'!$A$12:$A$24,0))</f>
        <v>#N/A</v>
      </c>
      <c r="J1066" s="44" t="str">
        <f t="shared" si="32"/>
        <v xml:space="preserve"> - </v>
      </c>
      <c r="K1066" s="44" t="e">
        <f>INDEX('Helper - Inputs'!$G$15:$G$66,MATCH(J1066,'Helper - Inputs'!$D$15:$D$66,0),1)</f>
        <v>#N/A</v>
      </c>
      <c r="L1066" s="44" t="e">
        <f t="shared" si="33"/>
        <v>#N/A</v>
      </c>
    </row>
    <row r="1067" spans="1:12" x14ac:dyDescent="0.3">
      <c r="A1067" s="2"/>
      <c r="B1067" s="23"/>
      <c r="C1067" s="8"/>
      <c r="D1067" s="8"/>
      <c r="E1067" s="2"/>
      <c r="F1067" s="2"/>
      <c r="G1067" s="8"/>
      <c r="I1067" t="e">
        <f>INDEX('Helper - Drop-downs'!$C$12:$C$24,MATCH(C1067,'Helper - Drop-downs'!$A$12:$A$24,0))</f>
        <v>#N/A</v>
      </c>
      <c r="J1067" s="44" t="str">
        <f t="shared" si="32"/>
        <v xml:space="preserve"> - </v>
      </c>
      <c r="K1067" s="44" t="e">
        <f>INDEX('Helper - Inputs'!$G$15:$G$66,MATCH(J1067,'Helper - Inputs'!$D$15:$D$66,0),1)</f>
        <v>#N/A</v>
      </c>
      <c r="L1067" s="44" t="e">
        <f t="shared" si="33"/>
        <v>#N/A</v>
      </c>
    </row>
    <row r="1068" spans="1:12" x14ac:dyDescent="0.3">
      <c r="A1068" s="2"/>
      <c r="B1068" s="23"/>
      <c r="C1068" s="8"/>
      <c r="D1068" s="8"/>
      <c r="E1068" s="2"/>
      <c r="F1068" s="2"/>
      <c r="G1068" s="8"/>
      <c r="I1068" t="e">
        <f>INDEX('Helper - Drop-downs'!$C$12:$C$24,MATCH(C1068,'Helper - Drop-downs'!$A$12:$A$24,0))</f>
        <v>#N/A</v>
      </c>
      <c r="J1068" s="44" t="str">
        <f t="shared" si="32"/>
        <v xml:space="preserve"> - </v>
      </c>
      <c r="K1068" s="44" t="e">
        <f>INDEX('Helper - Inputs'!$G$15:$G$66,MATCH(J1068,'Helper - Inputs'!$D$15:$D$66,0),1)</f>
        <v>#N/A</v>
      </c>
      <c r="L1068" s="44" t="e">
        <f t="shared" si="33"/>
        <v>#N/A</v>
      </c>
    </row>
    <row r="1069" spans="1:12" x14ac:dyDescent="0.3">
      <c r="A1069" s="2"/>
      <c r="B1069" s="23"/>
      <c r="C1069" s="8"/>
      <c r="D1069" s="8"/>
      <c r="E1069" s="2"/>
      <c r="F1069" s="2"/>
      <c r="G1069" s="8"/>
      <c r="I1069" t="e">
        <f>INDEX('Helper - Drop-downs'!$C$12:$C$24,MATCH(C1069,'Helper - Drop-downs'!$A$12:$A$24,0))</f>
        <v>#N/A</v>
      </c>
      <c r="J1069" s="44" t="str">
        <f t="shared" si="32"/>
        <v xml:space="preserve"> - </v>
      </c>
      <c r="K1069" s="44" t="e">
        <f>INDEX('Helper - Inputs'!$G$15:$G$66,MATCH(J1069,'Helper - Inputs'!$D$15:$D$66,0),1)</f>
        <v>#N/A</v>
      </c>
      <c r="L1069" s="44" t="e">
        <f t="shared" si="33"/>
        <v>#N/A</v>
      </c>
    </row>
    <row r="1070" spans="1:12" x14ac:dyDescent="0.3">
      <c r="A1070" s="2"/>
      <c r="B1070" s="23"/>
      <c r="C1070" s="8"/>
      <c r="D1070" s="8"/>
      <c r="E1070" s="2"/>
      <c r="F1070" s="2"/>
      <c r="G1070" s="8"/>
      <c r="I1070" t="e">
        <f>INDEX('Helper - Drop-downs'!$C$12:$C$24,MATCH(C1070,'Helper - Drop-downs'!$A$12:$A$24,0))</f>
        <v>#N/A</v>
      </c>
      <c r="J1070" s="44" t="str">
        <f t="shared" si="32"/>
        <v xml:space="preserve"> - </v>
      </c>
      <c r="K1070" s="44" t="e">
        <f>INDEX('Helper - Inputs'!$G$15:$G$66,MATCH(J1070,'Helper - Inputs'!$D$15:$D$66,0),1)</f>
        <v>#N/A</v>
      </c>
      <c r="L1070" s="44" t="e">
        <f t="shared" si="33"/>
        <v>#N/A</v>
      </c>
    </row>
    <row r="1071" spans="1:12" x14ac:dyDescent="0.3">
      <c r="A1071" s="2"/>
      <c r="B1071" s="23"/>
      <c r="C1071" s="8"/>
      <c r="D1071" s="8"/>
      <c r="E1071" s="2"/>
      <c r="F1071" s="2"/>
      <c r="G1071" s="8"/>
      <c r="I1071" t="e">
        <f>INDEX('Helper - Drop-downs'!$C$12:$C$24,MATCH(C1071,'Helper - Drop-downs'!$A$12:$A$24,0))</f>
        <v>#N/A</v>
      </c>
      <c r="J1071" s="44" t="str">
        <f t="shared" si="32"/>
        <v xml:space="preserve"> - </v>
      </c>
      <c r="K1071" s="44" t="e">
        <f>INDEX('Helper - Inputs'!$G$15:$G$66,MATCH(J1071,'Helper - Inputs'!$D$15:$D$66,0),1)</f>
        <v>#N/A</v>
      </c>
      <c r="L1071" s="44" t="e">
        <f t="shared" si="33"/>
        <v>#N/A</v>
      </c>
    </row>
    <row r="1072" spans="1:12" x14ac:dyDescent="0.3">
      <c r="A1072" s="2"/>
      <c r="B1072" s="23"/>
      <c r="C1072" s="8"/>
      <c r="D1072" s="8"/>
      <c r="E1072" s="2"/>
      <c r="F1072" s="2"/>
      <c r="G1072" s="8"/>
      <c r="I1072" t="e">
        <f>INDEX('Helper - Drop-downs'!$C$12:$C$24,MATCH(C1072,'Helper - Drop-downs'!$A$12:$A$24,0))</f>
        <v>#N/A</v>
      </c>
      <c r="J1072" s="44" t="str">
        <f t="shared" si="32"/>
        <v xml:space="preserve"> - </v>
      </c>
      <c r="K1072" s="44" t="e">
        <f>INDEX('Helper - Inputs'!$G$15:$G$66,MATCH(J1072,'Helper - Inputs'!$D$15:$D$66,0),1)</f>
        <v>#N/A</v>
      </c>
      <c r="L1072" s="44" t="e">
        <f t="shared" si="33"/>
        <v>#N/A</v>
      </c>
    </row>
    <row r="1073" spans="1:12" x14ac:dyDescent="0.3">
      <c r="A1073" s="2"/>
      <c r="B1073" s="23"/>
      <c r="C1073" s="8"/>
      <c r="D1073" s="8"/>
      <c r="E1073" s="2"/>
      <c r="F1073" s="2"/>
      <c r="G1073" s="8"/>
      <c r="I1073" t="e">
        <f>INDEX('Helper - Drop-downs'!$C$12:$C$24,MATCH(C1073,'Helper - Drop-downs'!$A$12:$A$24,0))</f>
        <v>#N/A</v>
      </c>
      <c r="J1073" s="44" t="str">
        <f t="shared" si="32"/>
        <v xml:space="preserve"> - </v>
      </c>
      <c r="K1073" s="44" t="e">
        <f>INDEX('Helper - Inputs'!$G$15:$G$66,MATCH(J1073,'Helper - Inputs'!$D$15:$D$66,0),1)</f>
        <v>#N/A</v>
      </c>
      <c r="L1073" s="44" t="e">
        <f t="shared" si="33"/>
        <v>#N/A</v>
      </c>
    </row>
    <row r="1074" spans="1:12" x14ac:dyDescent="0.3">
      <c r="A1074" s="2"/>
      <c r="B1074" s="23"/>
      <c r="C1074" s="8"/>
      <c r="D1074" s="8"/>
      <c r="E1074" s="2"/>
      <c r="F1074" s="2"/>
      <c r="G1074" s="8"/>
      <c r="I1074" t="e">
        <f>INDEX('Helper - Drop-downs'!$C$12:$C$24,MATCH(C1074,'Helper - Drop-downs'!$A$12:$A$24,0))</f>
        <v>#N/A</v>
      </c>
      <c r="J1074" s="44" t="str">
        <f t="shared" si="32"/>
        <v xml:space="preserve"> - </v>
      </c>
      <c r="K1074" s="44" t="e">
        <f>INDEX('Helper - Inputs'!$G$15:$G$66,MATCH(J1074,'Helper - Inputs'!$D$15:$D$66,0),1)</f>
        <v>#N/A</v>
      </c>
      <c r="L1074" s="44" t="e">
        <f t="shared" si="33"/>
        <v>#N/A</v>
      </c>
    </row>
    <row r="1075" spans="1:12" x14ac:dyDescent="0.3">
      <c r="A1075" s="2"/>
      <c r="B1075" s="23"/>
      <c r="C1075" s="8"/>
      <c r="D1075" s="8"/>
      <c r="E1075" s="2"/>
      <c r="F1075" s="2"/>
      <c r="G1075" s="8"/>
      <c r="I1075" t="e">
        <f>INDEX('Helper - Drop-downs'!$C$12:$C$24,MATCH(C1075,'Helper - Drop-downs'!$A$12:$A$24,0))</f>
        <v>#N/A</v>
      </c>
      <c r="J1075" s="44" t="str">
        <f t="shared" si="32"/>
        <v xml:space="preserve"> - </v>
      </c>
      <c r="K1075" s="44" t="e">
        <f>INDEX('Helper - Inputs'!$G$15:$G$66,MATCH(J1075,'Helper - Inputs'!$D$15:$D$66,0),1)</f>
        <v>#N/A</v>
      </c>
      <c r="L1075" s="44" t="e">
        <f t="shared" si="33"/>
        <v>#N/A</v>
      </c>
    </row>
    <row r="1076" spans="1:12" x14ac:dyDescent="0.3">
      <c r="A1076" s="2"/>
      <c r="B1076" s="23"/>
      <c r="C1076" s="8"/>
      <c r="D1076" s="8"/>
      <c r="E1076" s="2"/>
      <c r="F1076" s="2"/>
      <c r="G1076" s="8"/>
      <c r="I1076" t="e">
        <f>INDEX('Helper - Drop-downs'!$C$12:$C$24,MATCH(C1076,'Helper - Drop-downs'!$A$12:$A$24,0))</f>
        <v>#N/A</v>
      </c>
      <c r="J1076" s="44" t="str">
        <f t="shared" si="32"/>
        <v xml:space="preserve"> - </v>
      </c>
      <c r="K1076" s="44" t="e">
        <f>INDEX('Helper - Inputs'!$G$15:$G$66,MATCH(J1076,'Helper - Inputs'!$D$15:$D$66,0),1)</f>
        <v>#N/A</v>
      </c>
      <c r="L1076" s="44" t="e">
        <f t="shared" si="33"/>
        <v>#N/A</v>
      </c>
    </row>
    <row r="1077" spans="1:12" x14ac:dyDescent="0.3">
      <c r="A1077" s="2"/>
      <c r="B1077" s="23"/>
      <c r="C1077" s="8"/>
      <c r="D1077" s="8"/>
      <c r="E1077" s="2"/>
      <c r="F1077" s="2"/>
      <c r="G1077" s="8"/>
      <c r="I1077" t="e">
        <f>INDEX('Helper - Drop-downs'!$C$12:$C$24,MATCH(C1077,'Helper - Drop-downs'!$A$12:$A$24,0))</f>
        <v>#N/A</v>
      </c>
      <c r="J1077" s="44" t="str">
        <f t="shared" si="32"/>
        <v xml:space="preserve"> - </v>
      </c>
      <c r="K1077" s="44" t="e">
        <f>INDEX('Helper - Inputs'!$G$15:$G$66,MATCH(J1077,'Helper - Inputs'!$D$15:$D$66,0),1)</f>
        <v>#N/A</v>
      </c>
      <c r="L1077" s="44" t="e">
        <f t="shared" si="33"/>
        <v>#N/A</v>
      </c>
    </row>
    <row r="1078" spans="1:12" x14ac:dyDescent="0.3">
      <c r="A1078" s="2"/>
      <c r="B1078" s="23"/>
      <c r="C1078" s="8"/>
      <c r="D1078" s="8"/>
      <c r="E1078" s="2"/>
      <c r="F1078" s="2"/>
      <c r="G1078" s="8"/>
      <c r="I1078" t="e">
        <f>INDEX('Helper - Drop-downs'!$C$12:$C$24,MATCH(C1078,'Helper - Drop-downs'!$A$12:$A$24,0))</f>
        <v>#N/A</v>
      </c>
      <c r="J1078" s="44" t="str">
        <f t="shared" si="32"/>
        <v xml:space="preserve"> - </v>
      </c>
      <c r="K1078" s="44" t="e">
        <f>INDEX('Helper - Inputs'!$G$15:$G$66,MATCH(J1078,'Helper - Inputs'!$D$15:$D$66,0),1)</f>
        <v>#N/A</v>
      </c>
      <c r="L1078" s="44" t="e">
        <f t="shared" si="33"/>
        <v>#N/A</v>
      </c>
    </row>
    <row r="1079" spans="1:12" x14ac:dyDescent="0.3">
      <c r="A1079" s="2"/>
      <c r="B1079" s="23"/>
      <c r="C1079" s="8"/>
      <c r="D1079" s="8"/>
      <c r="E1079" s="2"/>
      <c r="F1079" s="2"/>
      <c r="G1079" s="8"/>
      <c r="I1079" t="e">
        <f>INDEX('Helper - Drop-downs'!$C$12:$C$24,MATCH(C1079,'Helper - Drop-downs'!$A$12:$A$24,0))</f>
        <v>#N/A</v>
      </c>
      <c r="J1079" s="44" t="str">
        <f t="shared" si="32"/>
        <v xml:space="preserve"> - </v>
      </c>
      <c r="K1079" s="44" t="e">
        <f>INDEX('Helper - Inputs'!$G$15:$G$66,MATCH(J1079,'Helper - Inputs'!$D$15:$D$66,0),1)</f>
        <v>#N/A</v>
      </c>
      <c r="L1079" s="44" t="e">
        <f t="shared" si="33"/>
        <v>#N/A</v>
      </c>
    </row>
    <row r="1080" spans="1:12" x14ac:dyDescent="0.3">
      <c r="A1080" s="2"/>
      <c r="B1080" s="23"/>
      <c r="C1080" s="8"/>
      <c r="D1080" s="8"/>
      <c r="E1080" s="2"/>
      <c r="F1080" s="2"/>
      <c r="G1080" s="8"/>
      <c r="I1080" t="e">
        <f>INDEX('Helper - Drop-downs'!$C$12:$C$24,MATCH(C1080,'Helper - Drop-downs'!$A$12:$A$24,0))</f>
        <v>#N/A</v>
      </c>
      <c r="J1080" s="44" t="str">
        <f t="shared" si="32"/>
        <v xml:space="preserve"> - </v>
      </c>
      <c r="K1080" s="44" t="e">
        <f>INDEX('Helper - Inputs'!$G$15:$G$66,MATCH(J1080,'Helper - Inputs'!$D$15:$D$66,0),1)</f>
        <v>#N/A</v>
      </c>
      <c r="L1080" s="44" t="e">
        <f t="shared" si="33"/>
        <v>#N/A</v>
      </c>
    </row>
    <row r="1081" spans="1:12" x14ac:dyDescent="0.3">
      <c r="A1081" s="2"/>
      <c r="B1081" s="23"/>
      <c r="C1081" s="8"/>
      <c r="D1081" s="8"/>
      <c r="E1081" s="2"/>
      <c r="F1081" s="2"/>
      <c r="G1081" s="8"/>
      <c r="I1081" t="e">
        <f>INDEX('Helper - Drop-downs'!$C$12:$C$24,MATCH(C1081,'Helper - Drop-downs'!$A$12:$A$24,0))</f>
        <v>#N/A</v>
      </c>
      <c r="J1081" s="44" t="str">
        <f t="shared" si="32"/>
        <v xml:space="preserve"> - </v>
      </c>
      <c r="K1081" s="44" t="e">
        <f>INDEX('Helper - Inputs'!$G$15:$G$66,MATCH(J1081,'Helper - Inputs'!$D$15:$D$66,0),1)</f>
        <v>#N/A</v>
      </c>
      <c r="L1081" s="44" t="e">
        <f t="shared" si="33"/>
        <v>#N/A</v>
      </c>
    </row>
    <row r="1082" spans="1:12" x14ac:dyDescent="0.3">
      <c r="A1082" s="2"/>
      <c r="B1082" s="23"/>
      <c r="C1082" s="8"/>
      <c r="D1082" s="8"/>
      <c r="E1082" s="2"/>
      <c r="F1082" s="2"/>
      <c r="G1082" s="8"/>
      <c r="I1082" t="e">
        <f>INDEX('Helper - Drop-downs'!$C$12:$C$24,MATCH(C1082,'Helper - Drop-downs'!$A$12:$A$24,0))</f>
        <v>#N/A</v>
      </c>
      <c r="J1082" s="44" t="str">
        <f t="shared" si="32"/>
        <v xml:space="preserve"> - </v>
      </c>
      <c r="K1082" s="44" t="e">
        <f>INDEX('Helper - Inputs'!$G$15:$G$66,MATCH(J1082,'Helper - Inputs'!$D$15:$D$66,0),1)</f>
        <v>#N/A</v>
      </c>
      <c r="L1082" s="44" t="e">
        <f t="shared" si="33"/>
        <v>#N/A</v>
      </c>
    </row>
    <row r="1083" spans="1:12" x14ac:dyDescent="0.3">
      <c r="A1083" s="2"/>
      <c r="B1083" s="23"/>
      <c r="C1083" s="8"/>
      <c r="D1083" s="8"/>
      <c r="E1083" s="2"/>
      <c r="F1083" s="2"/>
      <c r="G1083" s="8"/>
      <c r="I1083" t="e">
        <f>INDEX('Helper - Drop-downs'!$C$12:$C$24,MATCH(C1083,'Helper - Drop-downs'!$A$12:$A$24,0))</f>
        <v>#N/A</v>
      </c>
      <c r="J1083" s="44" t="str">
        <f t="shared" si="32"/>
        <v xml:space="preserve"> - </v>
      </c>
      <c r="K1083" s="44" t="e">
        <f>INDEX('Helper - Inputs'!$G$15:$G$66,MATCH(J1083,'Helper - Inputs'!$D$15:$D$66,0),1)</f>
        <v>#N/A</v>
      </c>
      <c r="L1083" s="44" t="e">
        <f t="shared" si="33"/>
        <v>#N/A</v>
      </c>
    </row>
    <row r="1084" spans="1:12" x14ac:dyDescent="0.3">
      <c r="A1084" s="2"/>
      <c r="B1084" s="23"/>
      <c r="C1084" s="8"/>
      <c r="D1084" s="8"/>
      <c r="E1084" s="2"/>
      <c r="F1084" s="2"/>
      <c r="G1084" s="8"/>
      <c r="I1084" t="e">
        <f>INDEX('Helper - Drop-downs'!$C$12:$C$24,MATCH(C1084,'Helper - Drop-downs'!$A$12:$A$24,0))</f>
        <v>#N/A</v>
      </c>
      <c r="J1084" s="44" t="str">
        <f t="shared" si="32"/>
        <v xml:space="preserve"> - </v>
      </c>
      <c r="K1084" s="44" t="e">
        <f>INDEX('Helper - Inputs'!$G$15:$G$66,MATCH(J1084,'Helper - Inputs'!$D$15:$D$66,0),1)</f>
        <v>#N/A</v>
      </c>
      <c r="L1084" s="44" t="e">
        <f t="shared" si="33"/>
        <v>#N/A</v>
      </c>
    </row>
    <row r="1085" spans="1:12" x14ac:dyDescent="0.3">
      <c r="A1085" s="2"/>
      <c r="B1085" s="23"/>
      <c r="C1085" s="8"/>
      <c r="D1085" s="8"/>
      <c r="E1085" s="2"/>
      <c r="F1085" s="2"/>
      <c r="G1085" s="8"/>
      <c r="I1085" t="e">
        <f>INDEX('Helper - Drop-downs'!$C$12:$C$24,MATCH(C1085,'Helper - Drop-downs'!$A$12:$A$24,0))</f>
        <v>#N/A</v>
      </c>
      <c r="J1085" s="44" t="str">
        <f t="shared" si="32"/>
        <v xml:space="preserve"> - </v>
      </c>
      <c r="K1085" s="44" t="e">
        <f>INDEX('Helper - Inputs'!$G$15:$G$66,MATCH(J1085,'Helper - Inputs'!$D$15:$D$66,0),1)</f>
        <v>#N/A</v>
      </c>
      <c r="L1085" s="44" t="e">
        <f t="shared" si="33"/>
        <v>#N/A</v>
      </c>
    </row>
    <row r="1086" spans="1:12" x14ac:dyDescent="0.3">
      <c r="A1086" s="2"/>
      <c r="B1086" s="23"/>
      <c r="C1086" s="8"/>
      <c r="D1086" s="8"/>
      <c r="E1086" s="2"/>
      <c r="F1086" s="2"/>
      <c r="G1086" s="8"/>
      <c r="I1086" t="e">
        <f>INDEX('Helper - Drop-downs'!$C$12:$C$24,MATCH(C1086,'Helper - Drop-downs'!$A$12:$A$24,0))</f>
        <v>#N/A</v>
      </c>
      <c r="J1086" s="44" t="str">
        <f t="shared" si="32"/>
        <v xml:space="preserve"> - </v>
      </c>
      <c r="K1086" s="44" t="e">
        <f>INDEX('Helper - Inputs'!$G$15:$G$66,MATCH(J1086,'Helper - Inputs'!$D$15:$D$66,0),1)</f>
        <v>#N/A</v>
      </c>
      <c r="L1086" s="44" t="e">
        <f t="shared" si="33"/>
        <v>#N/A</v>
      </c>
    </row>
    <row r="1087" spans="1:12" x14ac:dyDescent="0.3">
      <c r="A1087" s="2"/>
      <c r="B1087" s="23"/>
      <c r="C1087" s="8"/>
      <c r="D1087" s="8"/>
      <c r="E1087" s="2"/>
      <c r="F1087" s="2"/>
      <c r="G1087" s="8"/>
      <c r="I1087" t="e">
        <f>INDEX('Helper - Drop-downs'!$C$12:$C$24,MATCH(C1087,'Helper - Drop-downs'!$A$12:$A$24,0))</f>
        <v>#N/A</v>
      </c>
      <c r="J1087" s="44" t="str">
        <f t="shared" si="32"/>
        <v xml:space="preserve"> - </v>
      </c>
      <c r="K1087" s="44" t="e">
        <f>INDEX('Helper - Inputs'!$G$15:$G$66,MATCH(J1087,'Helper - Inputs'!$D$15:$D$66,0),1)</f>
        <v>#N/A</v>
      </c>
      <c r="L1087" s="44" t="e">
        <f t="shared" si="33"/>
        <v>#N/A</v>
      </c>
    </row>
    <row r="1088" spans="1:12" x14ac:dyDescent="0.3">
      <c r="A1088" s="15"/>
      <c r="B1088" s="24"/>
      <c r="C1088" s="16"/>
      <c r="D1088" s="16"/>
      <c r="E1088" s="2"/>
      <c r="F1088" s="15"/>
      <c r="G1088" s="16"/>
      <c r="I1088" t="e">
        <f>INDEX('Helper - Drop-downs'!$C$12:$C$24,MATCH(C1088,'Helper - Drop-downs'!$A$12:$A$24,0))</f>
        <v>#N/A</v>
      </c>
      <c r="J1088" s="44" t="str">
        <f t="shared" si="32"/>
        <v xml:space="preserve"> - </v>
      </c>
      <c r="K1088" s="44" t="e">
        <f>INDEX('Helper - Inputs'!$G$15:$G$66,MATCH(J1088,'Helper - Inputs'!$D$15:$D$66,0),1)</f>
        <v>#N/A</v>
      </c>
      <c r="L1088" s="44" t="e">
        <f t="shared" si="33"/>
        <v>#N/A</v>
      </c>
    </row>
    <row r="1089" spans="1:12" x14ac:dyDescent="0.3">
      <c r="A1089" s="2"/>
      <c r="B1089" s="23"/>
      <c r="C1089" s="8"/>
      <c r="D1089" s="8"/>
      <c r="E1089" s="2"/>
      <c r="F1089" s="2"/>
      <c r="G1089" s="8"/>
      <c r="I1089" t="e">
        <f>INDEX('Helper - Drop-downs'!$C$12:$C$24,MATCH(C1089,'Helper - Drop-downs'!$A$12:$A$24,0))</f>
        <v>#N/A</v>
      </c>
      <c r="J1089" s="44" t="str">
        <f t="shared" si="32"/>
        <v xml:space="preserve"> - </v>
      </c>
      <c r="K1089" s="44" t="e">
        <f>INDEX('Helper - Inputs'!$G$15:$G$66,MATCH(J1089,'Helper - Inputs'!$D$15:$D$66,0),1)</f>
        <v>#N/A</v>
      </c>
      <c r="L1089" s="44" t="e">
        <f t="shared" si="33"/>
        <v>#N/A</v>
      </c>
    </row>
    <row r="1090" spans="1:12" x14ac:dyDescent="0.3">
      <c r="A1090" s="2"/>
      <c r="B1090" s="23"/>
      <c r="C1090" s="8"/>
      <c r="D1090" s="8"/>
      <c r="E1090" s="2"/>
      <c r="F1090" s="2"/>
      <c r="G1090" s="8"/>
      <c r="I1090" t="e">
        <f>INDEX('Helper - Drop-downs'!$C$12:$C$24,MATCH(C1090,'Helper - Drop-downs'!$A$12:$A$24,0))</f>
        <v>#N/A</v>
      </c>
      <c r="J1090" s="44" t="str">
        <f t="shared" si="32"/>
        <v xml:space="preserve"> - </v>
      </c>
      <c r="K1090" s="44" t="e">
        <f>INDEX('Helper - Inputs'!$G$15:$G$66,MATCH(J1090,'Helper - Inputs'!$D$15:$D$66,0),1)</f>
        <v>#N/A</v>
      </c>
      <c r="L1090" s="44" t="e">
        <f t="shared" si="33"/>
        <v>#N/A</v>
      </c>
    </row>
    <row r="1091" spans="1:12" x14ac:dyDescent="0.3">
      <c r="A1091" s="2"/>
      <c r="B1091" s="23"/>
      <c r="C1091" s="8"/>
      <c r="D1091" s="8"/>
      <c r="E1091" s="2"/>
      <c r="F1091" s="2"/>
      <c r="G1091" s="8"/>
      <c r="I1091" t="e">
        <f>INDEX('Helper - Drop-downs'!$C$12:$C$24,MATCH(C1091,'Helper - Drop-downs'!$A$12:$A$24,0))</f>
        <v>#N/A</v>
      </c>
      <c r="J1091" s="44" t="str">
        <f t="shared" si="32"/>
        <v xml:space="preserve"> - </v>
      </c>
      <c r="K1091" s="44" t="e">
        <f>INDEX('Helper - Inputs'!$G$15:$G$66,MATCH(J1091,'Helper - Inputs'!$D$15:$D$66,0),1)</f>
        <v>#N/A</v>
      </c>
      <c r="L1091" s="44" t="e">
        <f t="shared" si="33"/>
        <v>#N/A</v>
      </c>
    </row>
    <row r="1092" spans="1:12" x14ac:dyDescent="0.3">
      <c r="A1092" s="2"/>
      <c r="B1092" s="23"/>
      <c r="C1092" s="8"/>
      <c r="D1092" s="8"/>
      <c r="E1092" s="2"/>
      <c r="F1092" s="2"/>
      <c r="G1092" s="8"/>
      <c r="I1092" t="e">
        <f>INDEX('Helper - Drop-downs'!$C$12:$C$24,MATCH(C1092,'Helper - Drop-downs'!$A$12:$A$24,0))</f>
        <v>#N/A</v>
      </c>
      <c r="J1092" s="44" t="str">
        <f t="shared" si="32"/>
        <v xml:space="preserve"> - </v>
      </c>
      <c r="K1092" s="44" t="e">
        <f>INDEX('Helper - Inputs'!$G$15:$G$66,MATCH(J1092,'Helper - Inputs'!$D$15:$D$66,0),1)</f>
        <v>#N/A</v>
      </c>
      <c r="L1092" s="44" t="e">
        <f t="shared" si="33"/>
        <v>#N/A</v>
      </c>
    </row>
    <row r="1093" spans="1:12" x14ac:dyDescent="0.3">
      <c r="A1093" s="2"/>
      <c r="B1093" s="23"/>
      <c r="C1093" s="8"/>
      <c r="D1093" s="8"/>
      <c r="E1093" s="2"/>
      <c r="F1093" s="2"/>
      <c r="G1093" s="8"/>
      <c r="I1093" t="e">
        <f>INDEX('Helper - Drop-downs'!$C$12:$C$24,MATCH(C1093,'Helper - Drop-downs'!$A$12:$A$24,0))</f>
        <v>#N/A</v>
      </c>
      <c r="J1093" s="44" t="str">
        <f t="shared" si="32"/>
        <v xml:space="preserve"> - </v>
      </c>
      <c r="K1093" s="44" t="e">
        <f>INDEX('Helper - Inputs'!$G$15:$G$66,MATCH(J1093,'Helper - Inputs'!$D$15:$D$66,0),1)</f>
        <v>#N/A</v>
      </c>
      <c r="L1093" s="44" t="e">
        <f t="shared" si="33"/>
        <v>#N/A</v>
      </c>
    </row>
    <row r="1094" spans="1:12" x14ac:dyDescent="0.3">
      <c r="A1094" s="2"/>
      <c r="B1094" s="23"/>
      <c r="C1094" s="8"/>
      <c r="D1094" s="8"/>
      <c r="E1094" s="2"/>
      <c r="F1094" s="2"/>
      <c r="G1094" s="8"/>
      <c r="I1094" t="e">
        <f>INDEX('Helper - Drop-downs'!$C$12:$C$24,MATCH(C1094,'Helper - Drop-downs'!$A$12:$A$24,0))</f>
        <v>#N/A</v>
      </c>
      <c r="J1094" s="44" t="str">
        <f t="shared" ref="J1094:J1157" si="34">E1094&amp;" - "&amp;F1094</f>
        <v xml:space="preserve"> - </v>
      </c>
      <c r="K1094" s="44" t="e">
        <f>INDEX('Helper - Inputs'!$G$15:$G$66,MATCH(J1094,'Helper - Inputs'!$D$15:$D$66,0),1)</f>
        <v>#N/A</v>
      </c>
      <c r="L1094" s="44" t="e">
        <f t="shared" ref="L1094:L1157" si="35">E1094&amp;" - "&amp;K1094</f>
        <v>#N/A</v>
      </c>
    </row>
    <row r="1095" spans="1:12" x14ac:dyDescent="0.3">
      <c r="A1095" s="2"/>
      <c r="B1095" s="23"/>
      <c r="C1095" s="8"/>
      <c r="D1095" s="8"/>
      <c r="E1095" s="2"/>
      <c r="F1095" s="2"/>
      <c r="G1095" s="8"/>
      <c r="I1095" t="e">
        <f>INDEX('Helper - Drop-downs'!$C$12:$C$24,MATCH(C1095,'Helper - Drop-downs'!$A$12:$A$24,0))</f>
        <v>#N/A</v>
      </c>
      <c r="J1095" s="44" t="str">
        <f t="shared" si="34"/>
        <v xml:space="preserve"> - </v>
      </c>
      <c r="K1095" s="44" t="e">
        <f>INDEX('Helper - Inputs'!$G$15:$G$66,MATCH(J1095,'Helper - Inputs'!$D$15:$D$66,0),1)</f>
        <v>#N/A</v>
      </c>
      <c r="L1095" s="44" t="e">
        <f t="shared" si="35"/>
        <v>#N/A</v>
      </c>
    </row>
    <row r="1096" spans="1:12" x14ac:dyDescent="0.3">
      <c r="A1096" s="2"/>
      <c r="B1096" s="23"/>
      <c r="C1096" s="8"/>
      <c r="D1096" s="8"/>
      <c r="E1096" s="2"/>
      <c r="F1096" s="2"/>
      <c r="G1096" s="8"/>
      <c r="I1096" t="e">
        <f>INDEX('Helper - Drop-downs'!$C$12:$C$24,MATCH(C1096,'Helper - Drop-downs'!$A$12:$A$24,0))</f>
        <v>#N/A</v>
      </c>
      <c r="J1096" s="44" t="str">
        <f t="shared" si="34"/>
        <v xml:space="preserve"> - </v>
      </c>
      <c r="K1096" s="44" t="e">
        <f>INDEX('Helper - Inputs'!$G$15:$G$66,MATCH(J1096,'Helper - Inputs'!$D$15:$D$66,0),1)</f>
        <v>#N/A</v>
      </c>
      <c r="L1096" s="44" t="e">
        <f t="shared" si="35"/>
        <v>#N/A</v>
      </c>
    </row>
    <row r="1097" spans="1:12" x14ac:dyDescent="0.3">
      <c r="A1097" s="2"/>
      <c r="B1097" s="23"/>
      <c r="C1097" s="8"/>
      <c r="D1097" s="8"/>
      <c r="E1097" s="2"/>
      <c r="F1097" s="2"/>
      <c r="G1097" s="8"/>
      <c r="I1097" t="e">
        <f>INDEX('Helper - Drop-downs'!$C$12:$C$24,MATCH(C1097,'Helper - Drop-downs'!$A$12:$A$24,0))</f>
        <v>#N/A</v>
      </c>
      <c r="J1097" s="44" t="str">
        <f t="shared" si="34"/>
        <v xml:space="preserve"> - </v>
      </c>
      <c r="K1097" s="44" t="e">
        <f>INDEX('Helper - Inputs'!$G$15:$G$66,MATCH(J1097,'Helper - Inputs'!$D$15:$D$66,0),1)</f>
        <v>#N/A</v>
      </c>
      <c r="L1097" s="44" t="e">
        <f t="shared" si="35"/>
        <v>#N/A</v>
      </c>
    </row>
    <row r="1098" spans="1:12" x14ac:dyDescent="0.3">
      <c r="A1098" s="2"/>
      <c r="B1098" s="23"/>
      <c r="C1098" s="8"/>
      <c r="D1098" s="8"/>
      <c r="E1098" s="2"/>
      <c r="F1098" s="2"/>
      <c r="G1098" s="8"/>
      <c r="I1098" t="e">
        <f>INDEX('Helper - Drop-downs'!$C$12:$C$24,MATCH(C1098,'Helper - Drop-downs'!$A$12:$A$24,0))</f>
        <v>#N/A</v>
      </c>
      <c r="J1098" s="44" t="str">
        <f t="shared" si="34"/>
        <v xml:space="preserve"> - </v>
      </c>
      <c r="K1098" s="44" t="e">
        <f>INDEX('Helper - Inputs'!$G$15:$G$66,MATCH(J1098,'Helper - Inputs'!$D$15:$D$66,0),1)</f>
        <v>#N/A</v>
      </c>
      <c r="L1098" s="44" t="e">
        <f t="shared" si="35"/>
        <v>#N/A</v>
      </c>
    </row>
    <row r="1099" spans="1:12" x14ac:dyDescent="0.3">
      <c r="A1099" s="2"/>
      <c r="B1099" s="23"/>
      <c r="C1099" s="8"/>
      <c r="D1099" s="8"/>
      <c r="E1099" s="2"/>
      <c r="F1099" s="2"/>
      <c r="G1099" s="8"/>
      <c r="I1099" t="e">
        <f>INDEX('Helper - Drop-downs'!$C$12:$C$24,MATCH(C1099,'Helper - Drop-downs'!$A$12:$A$24,0))</f>
        <v>#N/A</v>
      </c>
      <c r="J1099" s="44" t="str">
        <f t="shared" si="34"/>
        <v xml:space="preserve"> - </v>
      </c>
      <c r="K1099" s="44" t="e">
        <f>INDEX('Helper - Inputs'!$G$15:$G$66,MATCH(J1099,'Helper - Inputs'!$D$15:$D$66,0),1)</f>
        <v>#N/A</v>
      </c>
      <c r="L1099" s="44" t="e">
        <f t="shared" si="35"/>
        <v>#N/A</v>
      </c>
    </row>
    <row r="1100" spans="1:12" x14ac:dyDescent="0.3">
      <c r="A1100" s="2"/>
      <c r="B1100" s="23"/>
      <c r="C1100" s="8"/>
      <c r="D1100" s="8"/>
      <c r="E1100" s="2"/>
      <c r="F1100" s="2"/>
      <c r="G1100" s="8"/>
      <c r="I1100" t="e">
        <f>INDEX('Helper - Drop-downs'!$C$12:$C$24,MATCH(C1100,'Helper - Drop-downs'!$A$12:$A$24,0))</f>
        <v>#N/A</v>
      </c>
      <c r="J1100" s="44" t="str">
        <f t="shared" si="34"/>
        <v xml:space="preserve"> - </v>
      </c>
      <c r="K1100" s="44" t="e">
        <f>INDEX('Helper - Inputs'!$G$15:$G$66,MATCH(J1100,'Helper - Inputs'!$D$15:$D$66,0),1)</f>
        <v>#N/A</v>
      </c>
      <c r="L1100" s="44" t="e">
        <f t="shared" si="35"/>
        <v>#N/A</v>
      </c>
    </row>
    <row r="1101" spans="1:12" x14ac:dyDescent="0.3">
      <c r="A1101" s="2"/>
      <c r="B1101" s="23"/>
      <c r="C1101" s="8"/>
      <c r="D1101" s="8"/>
      <c r="E1101" s="2"/>
      <c r="F1101" s="2"/>
      <c r="G1101" s="8"/>
      <c r="I1101" t="e">
        <f>INDEX('Helper - Drop-downs'!$C$12:$C$24,MATCH(C1101,'Helper - Drop-downs'!$A$12:$A$24,0))</f>
        <v>#N/A</v>
      </c>
      <c r="J1101" s="44" t="str">
        <f t="shared" si="34"/>
        <v xml:space="preserve"> - </v>
      </c>
      <c r="K1101" s="44" t="e">
        <f>INDEX('Helper - Inputs'!$G$15:$G$66,MATCH(J1101,'Helper - Inputs'!$D$15:$D$66,0),1)</f>
        <v>#N/A</v>
      </c>
      <c r="L1101" s="44" t="e">
        <f t="shared" si="35"/>
        <v>#N/A</v>
      </c>
    </row>
    <row r="1102" spans="1:12" x14ac:dyDescent="0.3">
      <c r="A1102" s="2"/>
      <c r="B1102" s="23"/>
      <c r="C1102" s="8"/>
      <c r="D1102" s="8"/>
      <c r="E1102" s="2"/>
      <c r="F1102" s="2"/>
      <c r="G1102" s="8"/>
      <c r="I1102" t="e">
        <f>INDEX('Helper - Drop-downs'!$C$12:$C$24,MATCH(C1102,'Helper - Drop-downs'!$A$12:$A$24,0))</f>
        <v>#N/A</v>
      </c>
      <c r="J1102" s="44" t="str">
        <f t="shared" si="34"/>
        <v xml:space="preserve"> - </v>
      </c>
      <c r="K1102" s="44" t="e">
        <f>INDEX('Helper - Inputs'!$G$15:$G$66,MATCH(J1102,'Helper - Inputs'!$D$15:$D$66,0),1)</f>
        <v>#N/A</v>
      </c>
      <c r="L1102" s="44" t="e">
        <f t="shared" si="35"/>
        <v>#N/A</v>
      </c>
    </row>
    <row r="1103" spans="1:12" x14ac:dyDescent="0.3">
      <c r="A1103" s="2"/>
      <c r="B1103" s="23"/>
      <c r="C1103" s="8"/>
      <c r="D1103" s="8"/>
      <c r="E1103" s="2"/>
      <c r="F1103" s="2"/>
      <c r="G1103" s="8"/>
      <c r="I1103" t="e">
        <f>INDEX('Helper - Drop-downs'!$C$12:$C$24,MATCH(C1103,'Helper - Drop-downs'!$A$12:$A$24,0))</f>
        <v>#N/A</v>
      </c>
      <c r="J1103" s="44" t="str">
        <f t="shared" si="34"/>
        <v xml:space="preserve"> - </v>
      </c>
      <c r="K1103" s="44" t="e">
        <f>INDEX('Helper - Inputs'!$G$15:$G$66,MATCH(J1103,'Helper - Inputs'!$D$15:$D$66,0),1)</f>
        <v>#N/A</v>
      </c>
      <c r="L1103" s="44" t="e">
        <f t="shared" si="35"/>
        <v>#N/A</v>
      </c>
    </row>
    <row r="1104" spans="1:12" x14ac:dyDescent="0.3">
      <c r="A1104" s="2"/>
      <c r="B1104" s="23"/>
      <c r="C1104" s="8"/>
      <c r="D1104" s="8"/>
      <c r="E1104" s="2"/>
      <c r="F1104" s="2"/>
      <c r="G1104" s="8"/>
      <c r="I1104" t="e">
        <f>INDEX('Helper - Drop-downs'!$C$12:$C$24,MATCH(C1104,'Helper - Drop-downs'!$A$12:$A$24,0))</f>
        <v>#N/A</v>
      </c>
      <c r="J1104" s="44" t="str">
        <f t="shared" si="34"/>
        <v xml:space="preserve"> - </v>
      </c>
      <c r="K1104" s="44" t="e">
        <f>INDEX('Helper - Inputs'!$G$15:$G$66,MATCH(J1104,'Helper - Inputs'!$D$15:$D$66,0),1)</f>
        <v>#N/A</v>
      </c>
      <c r="L1104" s="44" t="e">
        <f t="shared" si="35"/>
        <v>#N/A</v>
      </c>
    </row>
    <row r="1105" spans="1:12" x14ac:dyDescent="0.3">
      <c r="A1105" s="2"/>
      <c r="B1105" s="23"/>
      <c r="C1105" s="8"/>
      <c r="D1105" s="8"/>
      <c r="E1105" s="2"/>
      <c r="F1105" s="2"/>
      <c r="G1105" s="8"/>
      <c r="I1105" t="e">
        <f>INDEX('Helper - Drop-downs'!$C$12:$C$24,MATCH(C1105,'Helper - Drop-downs'!$A$12:$A$24,0))</f>
        <v>#N/A</v>
      </c>
      <c r="J1105" s="44" t="str">
        <f t="shared" si="34"/>
        <v xml:space="preserve"> - </v>
      </c>
      <c r="K1105" s="44" t="e">
        <f>INDEX('Helper - Inputs'!$G$15:$G$66,MATCH(J1105,'Helper - Inputs'!$D$15:$D$66,0),1)</f>
        <v>#N/A</v>
      </c>
      <c r="L1105" s="44" t="e">
        <f t="shared" si="35"/>
        <v>#N/A</v>
      </c>
    </row>
    <row r="1106" spans="1:12" x14ac:dyDescent="0.3">
      <c r="A1106" s="2"/>
      <c r="B1106" s="23"/>
      <c r="C1106" s="8"/>
      <c r="D1106" s="8"/>
      <c r="E1106" s="2"/>
      <c r="F1106" s="2"/>
      <c r="G1106" s="8"/>
      <c r="I1106" t="e">
        <f>INDEX('Helper - Drop-downs'!$C$12:$C$24,MATCH(C1106,'Helper - Drop-downs'!$A$12:$A$24,0))</f>
        <v>#N/A</v>
      </c>
      <c r="J1106" s="44" t="str">
        <f t="shared" si="34"/>
        <v xml:space="preserve"> - </v>
      </c>
      <c r="K1106" s="44" t="e">
        <f>INDEX('Helper - Inputs'!$G$15:$G$66,MATCH(J1106,'Helper - Inputs'!$D$15:$D$66,0),1)</f>
        <v>#N/A</v>
      </c>
      <c r="L1106" s="44" t="e">
        <f t="shared" si="35"/>
        <v>#N/A</v>
      </c>
    </row>
    <row r="1107" spans="1:12" x14ac:dyDescent="0.3">
      <c r="A1107" s="2"/>
      <c r="B1107" s="23"/>
      <c r="C1107" s="8"/>
      <c r="D1107" s="8"/>
      <c r="E1107" s="2"/>
      <c r="F1107" s="2"/>
      <c r="G1107" s="8"/>
      <c r="I1107" t="e">
        <f>INDEX('Helper - Drop-downs'!$C$12:$C$24,MATCH(C1107,'Helper - Drop-downs'!$A$12:$A$24,0))</f>
        <v>#N/A</v>
      </c>
      <c r="J1107" s="44" t="str">
        <f t="shared" si="34"/>
        <v xml:space="preserve"> - </v>
      </c>
      <c r="K1107" s="44" t="e">
        <f>INDEX('Helper - Inputs'!$G$15:$G$66,MATCH(J1107,'Helper - Inputs'!$D$15:$D$66,0),1)</f>
        <v>#N/A</v>
      </c>
      <c r="L1107" s="44" t="e">
        <f t="shared" si="35"/>
        <v>#N/A</v>
      </c>
    </row>
    <row r="1108" spans="1:12" x14ac:dyDescent="0.3">
      <c r="A1108" s="2"/>
      <c r="B1108" s="23"/>
      <c r="C1108" s="8"/>
      <c r="D1108" s="8"/>
      <c r="E1108" s="2"/>
      <c r="F1108" s="2"/>
      <c r="G1108" s="8"/>
      <c r="I1108" t="e">
        <f>INDEX('Helper - Drop-downs'!$C$12:$C$24,MATCH(C1108,'Helper - Drop-downs'!$A$12:$A$24,0))</f>
        <v>#N/A</v>
      </c>
      <c r="J1108" s="44" t="str">
        <f t="shared" si="34"/>
        <v xml:space="preserve"> - </v>
      </c>
      <c r="K1108" s="44" t="e">
        <f>INDEX('Helper - Inputs'!$G$15:$G$66,MATCH(J1108,'Helper - Inputs'!$D$15:$D$66,0),1)</f>
        <v>#N/A</v>
      </c>
      <c r="L1108" s="44" t="e">
        <f t="shared" si="35"/>
        <v>#N/A</v>
      </c>
    </row>
    <row r="1109" spans="1:12" x14ac:dyDescent="0.3">
      <c r="A1109" s="2"/>
      <c r="B1109" s="23"/>
      <c r="C1109" s="8"/>
      <c r="D1109" s="8"/>
      <c r="E1109" s="2"/>
      <c r="F1109" s="2"/>
      <c r="G1109" s="8"/>
      <c r="I1109" t="e">
        <f>INDEX('Helper - Drop-downs'!$C$12:$C$24,MATCH(C1109,'Helper - Drop-downs'!$A$12:$A$24,0))</f>
        <v>#N/A</v>
      </c>
      <c r="J1109" s="44" t="str">
        <f t="shared" si="34"/>
        <v xml:space="preserve"> - </v>
      </c>
      <c r="K1109" s="44" t="e">
        <f>INDEX('Helper - Inputs'!$G$15:$G$66,MATCH(J1109,'Helper - Inputs'!$D$15:$D$66,0),1)</f>
        <v>#N/A</v>
      </c>
      <c r="L1109" s="44" t="e">
        <f t="shared" si="35"/>
        <v>#N/A</v>
      </c>
    </row>
    <row r="1110" spans="1:12" x14ac:dyDescent="0.3">
      <c r="A1110" s="2"/>
      <c r="B1110" s="23"/>
      <c r="C1110" s="8"/>
      <c r="D1110" s="8"/>
      <c r="E1110" s="2"/>
      <c r="F1110" s="2"/>
      <c r="G1110" s="8"/>
      <c r="I1110" t="e">
        <f>INDEX('Helper - Drop-downs'!$C$12:$C$24,MATCH(C1110,'Helper - Drop-downs'!$A$12:$A$24,0))</f>
        <v>#N/A</v>
      </c>
      <c r="J1110" s="44" t="str">
        <f t="shared" si="34"/>
        <v xml:space="preserve"> - </v>
      </c>
      <c r="K1110" s="44" t="e">
        <f>INDEX('Helper - Inputs'!$G$15:$G$66,MATCH(J1110,'Helper - Inputs'!$D$15:$D$66,0),1)</f>
        <v>#N/A</v>
      </c>
      <c r="L1110" s="44" t="e">
        <f t="shared" si="35"/>
        <v>#N/A</v>
      </c>
    </row>
    <row r="1111" spans="1:12" x14ac:dyDescent="0.3">
      <c r="A1111" s="2"/>
      <c r="B1111" s="23"/>
      <c r="C1111" s="8"/>
      <c r="D1111" s="8"/>
      <c r="E1111" s="2"/>
      <c r="F1111" s="2"/>
      <c r="G1111" s="8"/>
      <c r="I1111" t="e">
        <f>INDEX('Helper - Drop-downs'!$C$12:$C$24,MATCH(C1111,'Helper - Drop-downs'!$A$12:$A$24,0))</f>
        <v>#N/A</v>
      </c>
      <c r="J1111" s="44" t="str">
        <f t="shared" si="34"/>
        <v xml:space="preserve"> - </v>
      </c>
      <c r="K1111" s="44" t="e">
        <f>INDEX('Helper - Inputs'!$G$15:$G$66,MATCH(J1111,'Helper - Inputs'!$D$15:$D$66,0),1)</f>
        <v>#N/A</v>
      </c>
      <c r="L1111" s="44" t="e">
        <f t="shared" si="35"/>
        <v>#N/A</v>
      </c>
    </row>
    <row r="1112" spans="1:12" x14ac:dyDescent="0.3">
      <c r="A1112" s="2"/>
      <c r="B1112" s="23"/>
      <c r="C1112" s="8"/>
      <c r="D1112" s="8"/>
      <c r="E1112" s="2"/>
      <c r="F1112" s="2"/>
      <c r="G1112" s="8"/>
      <c r="I1112" t="e">
        <f>INDEX('Helper - Drop-downs'!$C$12:$C$24,MATCH(C1112,'Helper - Drop-downs'!$A$12:$A$24,0))</f>
        <v>#N/A</v>
      </c>
      <c r="J1112" s="44" t="str">
        <f t="shared" si="34"/>
        <v xml:space="preserve"> - </v>
      </c>
      <c r="K1112" s="44" t="e">
        <f>INDEX('Helper - Inputs'!$G$15:$G$66,MATCH(J1112,'Helper - Inputs'!$D$15:$D$66,0),1)</f>
        <v>#N/A</v>
      </c>
      <c r="L1112" s="44" t="e">
        <f t="shared" si="35"/>
        <v>#N/A</v>
      </c>
    </row>
    <row r="1113" spans="1:12" x14ac:dyDescent="0.3">
      <c r="A1113" s="2"/>
      <c r="B1113" s="23"/>
      <c r="C1113" s="8"/>
      <c r="D1113" s="8"/>
      <c r="E1113" s="2"/>
      <c r="F1113" s="2"/>
      <c r="G1113" s="8"/>
      <c r="I1113" t="e">
        <f>INDEX('Helper - Drop-downs'!$C$12:$C$24,MATCH(C1113,'Helper - Drop-downs'!$A$12:$A$24,0))</f>
        <v>#N/A</v>
      </c>
      <c r="J1113" s="44" t="str">
        <f t="shared" si="34"/>
        <v xml:space="preserve"> - </v>
      </c>
      <c r="K1113" s="44" t="e">
        <f>INDEX('Helper - Inputs'!$G$15:$G$66,MATCH(J1113,'Helper - Inputs'!$D$15:$D$66,0),1)</f>
        <v>#N/A</v>
      </c>
      <c r="L1113" s="44" t="e">
        <f t="shared" si="35"/>
        <v>#N/A</v>
      </c>
    </row>
    <row r="1114" spans="1:12" x14ac:dyDescent="0.3">
      <c r="A1114" s="2"/>
      <c r="B1114" s="23"/>
      <c r="C1114" s="8"/>
      <c r="D1114" s="8"/>
      <c r="E1114" s="2"/>
      <c r="F1114" s="2"/>
      <c r="G1114" s="8"/>
      <c r="I1114" t="e">
        <f>INDEX('Helper - Drop-downs'!$C$12:$C$24,MATCH(C1114,'Helper - Drop-downs'!$A$12:$A$24,0))</f>
        <v>#N/A</v>
      </c>
      <c r="J1114" s="44" t="str">
        <f t="shared" si="34"/>
        <v xml:space="preserve"> - </v>
      </c>
      <c r="K1114" s="44" t="e">
        <f>INDEX('Helper - Inputs'!$G$15:$G$66,MATCH(J1114,'Helper - Inputs'!$D$15:$D$66,0),1)</f>
        <v>#N/A</v>
      </c>
      <c r="L1114" s="44" t="e">
        <f t="shared" si="35"/>
        <v>#N/A</v>
      </c>
    </row>
    <row r="1115" spans="1:12" x14ac:dyDescent="0.3">
      <c r="A1115" s="2"/>
      <c r="B1115" s="23"/>
      <c r="C1115" s="8"/>
      <c r="D1115" s="8"/>
      <c r="E1115" s="2"/>
      <c r="F1115" s="2"/>
      <c r="G1115" s="8"/>
      <c r="I1115" t="e">
        <f>INDEX('Helper - Drop-downs'!$C$12:$C$24,MATCH(C1115,'Helper - Drop-downs'!$A$12:$A$24,0))</f>
        <v>#N/A</v>
      </c>
      <c r="J1115" s="44" t="str">
        <f t="shared" si="34"/>
        <v xml:space="preserve"> - </v>
      </c>
      <c r="K1115" s="44" t="e">
        <f>INDEX('Helper - Inputs'!$G$15:$G$66,MATCH(J1115,'Helper - Inputs'!$D$15:$D$66,0),1)</f>
        <v>#N/A</v>
      </c>
      <c r="L1115" s="44" t="e">
        <f t="shared" si="35"/>
        <v>#N/A</v>
      </c>
    </row>
    <row r="1116" spans="1:12" x14ac:dyDescent="0.3">
      <c r="A1116" s="2"/>
      <c r="B1116" s="23"/>
      <c r="C1116" s="8"/>
      <c r="D1116" s="8"/>
      <c r="E1116" s="2"/>
      <c r="F1116" s="2"/>
      <c r="G1116" s="8"/>
      <c r="I1116" t="e">
        <f>INDEX('Helper - Drop-downs'!$C$12:$C$24,MATCH(C1116,'Helper - Drop-downs'!$A$12:$A$24,0))</f>
        <v>#N/A</v>
      </c>
      <c r="J1116" s="44" t="str">
        <f t="shared" si="34"/>
        <v xml:space="preserve"> - </v>
      </c>
      <c r="K1116" s="44" t="e">
        <f>INDEX('Helper - Inputs'!$G$15:$G$66,MATCH(J1116,'Helper - Inputs'!$D$15:$D$66,0),1)</f>
        <v>#N/A</v>
      </c>
      <c r="L1116" s="44" t="e">
        <f t="shared" si="35"/>
        <v>#N/A</v>
      </c>
    </row>
    <row r="1117" spans="1:12" x14ac:dyDescent="0.3">
      <c r="A1117" s="2"/>
      <c r="B1117" s="23"/>
      <c r="C1117" s="8"/>
      <c r="D1117" s="8"/>
      <c r="E1117" s="2"/>
      <c r="F1117" s="2"/>
      <c r="G1117" s="8"/>
      <c r="I1117" t="e">
        <f>INDEX('Helper - Drop-downs'!$C$12:$C$24,MATCH(C1117,'Helper - Drop-downs'!$A$12:$A$24,0))</f>
        <v>#N/A</v>
      </c>
      <c r="J1117" s="44" t="str">
        <f t="shared" si="34"/>
        <v xml:space="preserve"> - </v>
      </c>
      <c r="K1117" s="44" t="e">
        <f>INDEX('Helper - Inputs'!$G$15:$G$66,MATCH(J1117,'Helper - Inputs'!$D$15:$D$66,0),1)</f>
        <v>#N/A</v>
      </c>
      <c r="L1117" s="44" t="e">
        <f t="shared" si="35"/>
        <v>#N/A</v>
      </c>
    </row>
    <row r="1118" spans="1:12" x14ac:dyDescent="0.3">
      <c r="A1118" s="2"/>
      <c r="B1118" s="23"/>
      <c r="C1118" s="8"/>
      <c r="D1118" s="8"/>
      <c r="E1118" s="2"/>
      <c r="F1118" s="2"/>
      <c r="G1118" s="8"/>
      <c r="I1118" t="e">
        <f>INDEX('Helper - Drop-downs'!$C$12:$C$24,MATCH(C1118,'Helper - Drop-downs'!$A$12:$A$24,0))</f>
        <v>#N/A</v>
      </c>
      <c r="J1118" s="44" t="str">
        <f t="shared" si="34"/>
        <v xml:space="preserve"> - </v>
      </c>
      <c r="K1118" s="44" t="e">
        <f>INDEX('Helper - Inputs'!$G$15:$G$66,MATCH(J1118,'Helper - Inputs'!$D$15:$D$66,0),1)</f>
        <v>#N/A</v>
      </c>
      <c r="L1118" s="44" t="e">
        <f t="shared" si="35"/>
        <v>#N/A</v>
      </c>
    </row>
    <row r="1119" spans="1:12" x14ac:dyDescent="0.3">
      <c r="A1119" s="2"/>
      <c r="B1119" s="23"/>
      <c r="C1119" s="8"/>
      <c r="D1119" s="8"/>
      <c r="E1119" s="2"/>
      <c r="F1119" s="2"/>
      <c r="G1119" s="8"/>
      <c r="I1119" t="e">
        <f>INDEX('Helper - Drop-downs'!$C$12:$C$24,MATCH(C1119,'Helper - Drop-downs'!$A$12:$A$24,0))</f>
        <v>#N/A</v>
      </c>
      <c r="J1119" s="44" t="str">
        <f t="shared" si="34"/>
        <v xml:space="preserve"> - </v>
      </c>
      <c r="K1119" s="44" t="e">
        <f>INDEX('Helper - Inputs'!$G$15:$G$66,MATCH(J1119,'Helper - Inputs'!$D$15:$D$66,0),1)</f>
        <v>#N/A</v>
      </c>
      <c r="L1119" s="44" t="e">
        <f t="shared" si="35"/>
        <v>#N/A</v>
      </c>
    </row>
    <row r="1120" spans="1:12" x14ac:dyDescent="0.3">
      <c r="A1120" s="2"/>
      <c r="B1120" s="23"/>
      <c r="C1120" s="8"/>
      <c r="D1120" s="8"/>
      <c r="E1120" s="2"/>
      <c r="F1120" s="2"/>
      <c r="G1120" s="8"/>
      <c r="I1120" t="e">
        <f>INDEX('Helper - Drop-downs'!$C$12:$C$24,MATCH(C1120,'Helper - Drop-downs'!$A$12:$A$24,0))</f>
        <v>#N/A</v>
      </c>
      <c r="J1120" s="44" t="str">
        <f t="shared" si="34"/>
        <v xml:space="preserve"> - </v>
      </c>
      <c r="K1120" s="44" t="e">
        <f>INDEX('Helper - Inputs'!$G$15:$G$66,MATCH(J1120,'Helper - Inputs'!$D$15:$D$66,0),1)</f>
        <v>#N/A</v>
      </c>
      <c r="L1120" s="44" t="e">
        <f t="shared" si="35"/>
        <v>#N/A</v>
      </c>
    </row>
    <row r="1121" spans="1:12" x14ac:dyDescent="0.3">
      <c r="A1121" s="2"/>
      <c r="B1121" s="23"/>
      <c r="C1121" s="8"/>
      <c r="D1121" s="8"/>
      <c r="E1121" s="2"/>
      <c r="F1121" s="2"/>
      <c r="G1121" s="8"/>
      <c r="I1121" t="e">
        <f>INDEX('Helper - Drop-downs'!$C$12:$C$24,MATCH(C1121,'Helper - Drop-downs'!$A$12:$A$24,0))</f>
        <v>#N/A</v>
      </c>
      <c r="J1121" s="44" t="str">
        <f t="shared" si="34"/>
        <v xml:space="preserve"> - </v>
      </c>
      <c r="K1121" s="44" t="e">
        <f>INDEX('Helper - Inputs'!$G$15:$G$66,MATCH(J1121,'Helper - Inputs'!$D$15:$D$66,0),1)</f>
        <v>#N/A</v>
      </c>
      <c r="L1121" s="44" t="e">
        <f t="shared" si="35"/>
        <v>#N/A</v>
      </c>
    </row>
    <row r="1122" spans="1:12" x14ac:dyDescent="0.3">
      <c r="A1122" s="2"/>
      <c r="B1122" s="23"/>
      <c r="C1122" s="8"/>
      <c r="D1122" s="8"/>
      <c r="E1122" s="2"/>
      <c r="F1122" s="2"/>
      <c r="G1122" s="8"/>
      <c r="I1122" t="e">
        <f>INDEX('Helper - Drop-downs'!$C$12:$C$24,MATCH(C1122,'Helper - Drop-downs'!$A$12:$A$24,0))</f>
        <v>#N/A</v>
      </c>
      <c r="J1122" s="44" t="str">
        <f t="shared" si="34"/>
        <v xml:space="preserve"> - </v>
      </c>
      <c r="K1122" s="44" t="e">
        <f>INDEX('Helper - Inputs'!$G$15:$G$66,MATCH(J1122,'Helper - Inputs'!$D$15:$D$66,0),1)</f>
        <v>#N/A</v>
      </c>
      <c r="L1122" s="44" t="e">
        <f t="shared" si="35"/>
        <v>#N/A</v>
      </c>
    </row>
    <row r="1123" spans="1:12" x14ac:dyDescent="0.3">
      <c r="A1123" s="2"/>
      <c r="B1123" s="23"/>
      <c r="C1123" s="8"/>
      <c r="D1123" s="8"/>
      <c r="E1123" s="2"/>
      <c r="F1123" s="2"/>
      <c r="G1123" s="8"/>
      <c r="I1123" t="e">
        <f>INDEX('Helper - Drop-downs'!$C$12:$C$24,MATCH(C1123,'Helper - Drop-downs'!$A$12:$A$24,0))</f>
        <v>#N/A</v>
      </c>
      <c r="J1123" s="44" t="str">
        <f t="shared" si="34"/>
        <v xml:space="preserve"> - </v>
      </c>
      <c r="K1123" s="44" t="e">
        <f>INDEX('Helper - Inputs'!$G$15:$G$66,MATCH(J1123,'Helper - Inputs'!$D$15:$D$66,0),1)</f>
        <v>#N/A</v>
      </c>
      <c r="L1123" s="44" t="e">
        <f t="shared" si="35"/>
        <v>#N/A</v>
      </c>
    </row>
    <row r="1124" spans="1:12" x14ac:dyDescent="0.3">
      <c r="A1124" s="2"/>
      <c r="B1124" s="23"/>
      <c r="C1124" s="8"/>
      <c r="D1124" s="8"/>
      <c r="E1124" s="2"/>
      <c r="F1124" s="2"/>
      <c r="G1124" s="8"/>
      <c r="I1124" t="e">
        <f>INDEX('Helper - Drop-downs'!$C$12:$C$24,MATCH(C1124,'Helper - Drop-downs'!$A$12:$A$24,0))</f>
        <v>#N/A</v>
      </c>
      <c r="J1124" s="44" t="str">
        <f t="shared" si="34"/>
        <v xml:space="preserve"> - </v>
      </c>
      <c r="K1124" s="44" t="e">
        <f>INDEX('Helper - Inputs'!$G$15:$G$66,MATCH(J1124,'Helper - Inputs'!$D$15:$D$66,0),1)</f>
        <v>#N/A</v>
      </c>
      <c r="L1124" s="44" t="e">
        <f t="shared" si="35"/>
        <v>#N/A</v>
      </c>
    </row>
    <row r="1125" spans="1:12" x14ac:dyDescent="0.3">
      <c r="A1125" s="2"/>
      <c r="B1125" s="23"/>
      <c r="C1125" s="8"/>
      <c r="D1125" s="8"/>
      <c r="E1125" s="2"/>
      <c r="F1125" s="2"/>
      <c r="G1125" s="8"/>
      <c r="I1125" t="e">
        <f>INDEX('Helper - Drop-downs'!$C$12:$C$24,MATCH(C1125,'Helper - Drop-downs'!$A$12:$A$24,0))</f>
        <v>#N/A</v>
      </c>
      <c r="J1125" s="44" t="str">
        <f t="shared" si="34"/>
        <v xml:space="preserve"> - </v>
      </c>
      <c r="K1125" s="44" t="e">
        <f>INDEX('Helper - Inputs'!$G$15:$G$66,MATCH(J1125,'Helper - Inputs'!$D$15:$D$66,0),1)</f>
        <v>#N/A</v>
      </c>
      <c r="L1125" s="44" t="e">
        <f t="shared" si="35"/>
        <v>#N/A</v>
      </c>
    </row>
    <row r="1126" spans="1:12" x14ac:dyDescent="0.3">
      <c r="A1126" s="2"/>
      <c r="B1126" s="23"/>
      <c r="C1126" s="8"/>
      <c r="D1126" s="8"/>
      <c r="E1126" s="2"/>
      <c r="F1126" s="2"/>
      <c r="G1126" s="8"/>
      <c r="I1126" t="e">
        <f>INDEX('Helper - Drop-downs'!$C$12:$C$24,MATCH(C1126,'Helper - Drop-downs'!$A$12:$A$24,0))</f>
        <v>#N/A</v>
      </c>
      <c r="J1126" s="44" t="str">
        <f t="shared" si="34"/>
        <v xml:space="preserve"> - </v>
      </c>
      <c r="K1126" s="44" t="e">
        <f>INDEX('Helper - Inputs'!$G$15:$G$66,MATCH(J1126,'Helper - Inputs'!$D$15:$D$66,0),1)</f>
        <v>#N/A</v>
      </c>
      <c r="L1126" s="44" t="e">
        <f t="shared" si="35"/>
        <v>#N/A</v>
      </c>
    </row>
    <row r="1127" spans="1:12" x14ac:dyDescent="0.3">
      <c r="A1127" s="2"/>
      <c r="B1127" s="23"/>
      <c r="C1127" s="8"/>
      <c r="D1127" s="8"/>
      <c r="E1127" s="2"/>
      <c r="F1127" s="2"/>
      <c r="G1127" s="8"/>
      <c r="I1127" t="e">
        <f>INDEX('Helper - Drop-downs'!$C$12:$C$24,MATCH(C1127,'Helper - Drop-downs'!$A$12:$A$24,0))</f>
        <v>#N/A</v>
      </c>
      <c r="J1127" s="44" t="str">
        <f t="shared" si="34"/>
        <v xml:space="preserve"> - </v>
      </c>
      <c r="K1127" s="44" t="e">
        <f>INDEX('Helper - Inputs'!$G$15:$G$66,MATCH(J1127,'Helper - Inputs'!$D$15:$D$66,0),1)</f>
        <v>#N/A</v>
      </c>
      <c r="L1127" s="44" t="e">
        <f t="shared" si="35"/>
        <v>#N/A</v>
      </c>
    </row>
    <row r="1128" spans="1:12" x14ac:dyDescent="0.3">
      <c r="A1128" s="2"/>
      <c r="B1128" s="23"/>
      <c r="C1128" s="8"/>
      <c r="D1128" s="8"/>
      <c r="E1128" s="2"/>
      <c r="F1128" s="2"/>
      <c r="G1128" s="8"/>
      <c r="I1128" t="e">
        <f>INDEX('Helper - Drop-downs'!$C$12:$C$24,MATCH(C1128,'Helper - Drop-downs'!$A$12:$A$24,0))</f>
        <v>#N/A</v>
      </c>
      <c r="J1128" s="44" t="str">
        <f t="shared" si="34"/>
        <v xml:space="preserve"> - </v>
      </c>
      <c r="K1128" s="44" t="e">
        <f>INDEX('Helper - Inputs'!$G$15:$G$66,MATCH(J1128,'Helper - Inputs'!$D$15:$D$66,0),1)</f>
        <v>#N/A</v>
      </c>
      <c r="L1128" s="44" t="e">
        <f t="shared" si="35"/>
        <v>#N/A</v>
      </c>
    </row>
    <row r="1129" spans="1:12" x14ac:dyDescent="0.3">
      <c r="A1129" s="2"/>
      <c r="B1129" s="23"/>
      <c r="C1129" s="8"/>
      <c r="D1129" s="8"/>
      <c r="E1129" s="2"/>
      <c r="F1129" s="2"/>
      <c r="G1129" s="8"/>
      <c r="I1129" t="e">
        <f>INDEX('Helper - Drop-downs'!$C$12:$C$24,MATCH(C1129,'Helper - Drop-downs'!$A$12:$A$24,0))</f>
        <v>#N/A</v>
      </c>
      <c r="J1129" s="44" t="str">
        <f t="shared" si="34"/>
        <v xml:space="preserve"> - </v>
      </c>
      <c r="K1129" s="44" t="e">
        <f>INDEX('Helper - Inputs'!$G$15:$G$66,MATCH(J1129,'Helper - Inputs'!$D$15:$D$66,0),1)</f>
        <v>#N/A</v>
      </c>
      <c r="L1129" s="44" t="e">
        <f t="shared" si="35"/>
        <v>#N/A</v>
      </c>
    </row>
    <row r="1130" spans="1:12" x14ac:dyDescent="0.3">
      <c r="A1130" s="2"/>
      <c r="B1130" s="23"/>
      <c r="C1130" s="8"/>
      <c r="D1130" s="8"/>
      <c r="E1130" s="2"/>
      <c r="F1130" s="2"/>
      <c r="G1130" s="8"/>
      <c r="I1130" t="e">
        <f>INDEX('Helper - Drop-downs'!$C$12:$C$24,MATCH(C1130,'Helper - Drop-downs'!$A$12:$A$24,0))</f>
        <v>#N/A</v>
      </c>
      <c r="J1130" s="44" t="str">
        <f t="shared" si="34"/>
        <v xml:space="preserve"> - </v>
      </c>
      <c r="K1130" s="44" t="e">
        <f>INDEX('Helper - Inputs'!$G$15:$G$66,MATCH(J1130,'Helper - Inputs'!$D$15:$D$66,0),1)</f>
        <v>#N/A</v>
      </c>
      <c r="L1130" s="44" t="e">
        <f t="shared" si="35"/>
        <v>#N/A</v>
      </c>
    </row>
    <row r="1131" spans="1:12" x14ac:dyDescent="0.3">
      <c r="A1131" s="2"/>
      <c r="B1131" s="23"/>
      <c r="C1131" s="8"/>
      <c r="D1131" s="8"/>
      <c r="E1131" s="2"/>
      <c r="F1131" s="2"/>
      <c r="G1131" s="8"/>
      <c r="I1131" t="e">
        <f>INDEX('Helper - Drop-downs'!$C$12:$C$24,MATCH(C1131,'Helper - Drop-downs'!$A$12:$A$24,0))</f>
        <v>#N/A</v>
      </c>
      <c r="J1131" s="44" t="str">
        <f t="shared" si="34"/>
        <v xml:space="preserve"> - </v>
      </c>
      <c r="K1131" s="44" t="e">
        <f>INDEX('Helper - Inputs'!$G$15:$G$66,MATCH(J1131,'Helper - Inputs'!$D$15:$D$66,0),1)</f>
        <v>#N/A</v>
      </c>
      <c r="L1131" s="44" t="e">
        <f t="shared" si="35"/>
        <v>#N/A</v>
      </c>
    </row>
    <row r="1132" spans="1:12" x14ac:dyDescent="0.3">
      <c r="A1132" s="2"/>
      <c r="B1132" s="23"/>
      <c r="C1132" s="8"/>
      <c r="D1132" s="8"/>
      <c r="E1132" s="2"/>
      <c r="F1132" s="2"/>
      <c r="G1132" s="8"/>
      <c r="I1132" t="e">
        <f>INDEX('Helper - Drop-downs'!$C$12:$C$24,MATCH(C1132,'Helper - Drop-downs'!$A$12:$A$24,0))</f>
        <v>#N/A</v>
      </c>
      <c r="J1132" s="44" t="str">
        <f t="shared" si="34"/>
        <v xml:space="preserve"> - </v>
      </c>
      <c r="K1132" s="44" t="e">
        <f>INDEX('Helper - Inputs'!$G$15:$G$66,MATCH(J1132,'Helper - Inputs'!$D$15:$D$66,0),1)</f>
        <v>#N/A</v>
      </c>
      <c r="L1132" s="44" t="e">
        <f t="shared" si="35"/>
        <v>#N/A</v>
      </c>
    </row>
    <row r="1133" spans="1:12" x14ac:dyDescent="0.3">
      <c r="A1133" s="2"/>
      <c r="B1133" s="23"/>
      <c r="C1133" s="8"/>
      <c r="D1133" s="8"/>
      <c r="E1133" s="2"/>
      <c r="F1133" s="2"/>
      <c r="G1133" s="8"/>
      <c r="I1133" t="e">
        <f>INDEX('Helper - Drop-downs'!$C$12:$C$24,MATCH(C1133,'Helper - Drop-downs'!$A$12:$A$24,0))</f>
        <v>#N/A</v>
      </c>
      <c r="J1133" s="44" t="str">
        <f t="shared" si="34"/>
        <v xml:space="preserve"> - </v>
      </c>
      <c r="K1133" s="44" t="e">
        <f>INDEX('Helper - Inputs'!$G$15:$G$66,MATCH(J1133,'Helper - Inputs'!$D$15:$D$66,0),1)</f>
        <v>#N/A</v>
      </c>
      <c r="L1133" s="44" t="e">
        <f t="shared" si="35"/>
        <v>#N/A</v>
      </c>
    </row>
    <row r="1134" spans="1:12" x14ac:dyDescent="0.3">
      <c r="A1134" s="2"/>
      <c r="B1134" s="23"/>
      <c r="C1134" s="8"/>
      <c r="D1134" s="8"/>
      <c r="E1134" s="2"/>
      <c r="F1134" s="2"/>
      <c r="G1134" s="8"/>
      <c r="I1134" t="e">
        <f>INDEX('Helper - Drop-downs'!$C$12:$C$24,MATCH(C1134,'Helper - Drop-downs'!$A$12:$A$24,0))</f>
        <v>#N/A</v>
      </c>
      <c r="J1134" s="44" t="str">
        <f t="shared" si="34"/>
        <v xml:space="preserve"> - </v>
      </c>
      <c r="K1134" s="44" t="e">
        <f>INDEX('Helper - Inputs'!$G$15:$G$66,MATCH(J1134,'Helper - Inputs'!$D$15:$D$66,0),1)</f>
        <v>#N/A</v>
      </c>
      <c r="L1134" s="44" t="e">
        <f t="shared" si="35"/>
        <v>#N/A</v>
      </c>
    </row>
    <row r="1135" spans="1:12" x14ac:dyDescent="0.3">
      <c r="A1135" s="2"/>
      <c r="B1135" s="23"/>
      <c r="C1135" s="8"/>
      <c r="D1135" s="8"/>
      <c r="E1135" s="2"/>
      <c r="F1135" s="2"/>
      <c r="G1135" s="8"/>
      <c r="I1135" t="e">
        <f>INDEX('Helper - Drop-downs'!$C$12:$C$24,MATCH(C1135,'Helper - Drop-downs'!$A$12:$A$24,0))</f>
        <v>#N/A</v>
      </c>
      <c r="J1135" s="44" t="str">
        <f t="shared" si="34"/>
        <v xml:space="preserve"> - </v>
      </c>
      <c r="K1135" s="44" t="e">
        <f>INDEX('Helper - Inputs'!$G$15:$G$66,MATCH(J1135,'Helper - Inputs'!$D$15:$D$66,0),1)</f>
        <v>#N/A</v>
      </c>
      <c r="L1135" s="44" t="e">
        <f t="shared" si="35"/>
        <v>#N/A</v>
      </c>
    </row>
    <row r="1136" spans="1:12" x14ac:dyDescent="0.3">
      <c r="A1136" s="2"/>
      <c r="B1136" s="23"/>
      <c r="C1136" s="8"/>
      <c r="D1136" s="8"/>
      <c r="E1136" s="2"/>
      <c r="F1136" s="2"/>
      <c r="G1136" s="8"/>
      <c r="I1136" t="e">
        <f>INDEX('Helper - Drop-downs'!$C$12:$C$24,MATCH(C1136,'Helper - Drop-downs'!$A$12:$A$24,0))</f>
        <v>#N/A</v>
      </c>
      <c r="J1136" s="44" t="str">
        <f t="shared" si="34"/>
        <v xml:space="preserve"> - </v>
      </c>
      <c r="K1136" s="44" t="e">
        <f>INDEX('Helper - Inputs'!$G$15:$G$66,MATCH(J1136,'Helper - Inputs'!$D$15:$D$66,0),1)</f>
        <v>#N/A</v>
      </c>
      <c r="L1136" s="44" t="e">
        <f t="shared" si="35"/>
        <v>#N/A</v>
      </c>
    </row>
    <row r="1137" spans="1:12" x14ac:dyDescent="0.3">
      <c r="A1137" s="2"/>
      <c r="B1137" s="23"/>
      <c r="C1137" s="8"/>
      <c r="D1137" s="8"/>
      <c r="E1137" s="2"/>
      <c r="F1137" s="2"/>
      <c r="G1137" s="8"/>
      <c r="I1137" t="e">
        <f>INDEX('Helper - Drop-downs'!$C$12:$C$24,MATCH(C1137,'Helper - Drop-downs'!$A$12:$A$24,0))</f>
        <v>#N/A</v>
      </c>
      <c r="J1137" s="44" t="str">
        <f t="shared" si="34"/>
        <v xml:space="preserve"> - </v>
      </c>
      <c r="K1137" s="44" t="e">
        <f>INDEX('Helper - Inputs'!$G$15:$G$66,MATCH(J1137,'Helper - Inputs'!$D$15:$D$66,0),1)</f>
        <v>#N/A</v>
      </c>
      <c r="L1137" s="44" t="e">
        <f t="shared" si="35"/>
        <v>#N/A</v>
      </c>
    </row>
    <row r="1138" spans="1:12" x14ac:dyDescent="0.3">
      <c r="A1138" s="2"/>
      <c r="B1138" s="23"/>
      <c r="C1138" s="8"/>
      <c r="D1138" s="8"/>
      <c r="E1138" s="2"/>
      <c r="F1138" s="2"/>
      <c r="G1138" s="8"/>
      <c r="I1138" t="e">
        <f>INDEX('Helper - Drop-downs'!$C$12:$C$24,MATCH(C1138,'Helper - Drop-downs'!$A$12:$A$24,0))</f>
        <v>#N/A</v>
      </c>
      <c r="J1138" s="44" t="str">
        <f t="shared" si="34"/>
        <v xml:space="preserve"> - </v>
      </c>
      <c r="K1138" s="44" t="e">
        <f>INDEX('Helper - Inputs'!$G$15:$G$66,MATCH(J1138,'Helper - Inputs'!$D$15:$D$66,0),1)</f>
        <v>#N/A</v>
      </c>
      <c r="L1138" s="44" t="e">
        <f t="shared" si="35"/>
        <v>#N/A</v>
      </c>
    </row>
    <row r="1139" spans="1:12" x14ac:dyDescent="0.3">
      <c r="A1139" s="2"/>
      <c r="B1139" s="23"/>
      <c r="C1139" s="8"/>
      <c r="D1139" s="8"/>
      <c r="E1139" s="2"/>
      <c r="F1139" s="2"/>
      <c r="G1139" s="8"/>
      <c r="I1139" t="e">
        <f>INDEX('Helper - Drop-downs'!$C$12:$C$24,MATCH(C1139,'Helper - Drop-downs'!$A$12:$A$24,0))</f>
        <v>#N/A</v>
      </c>
      <c r="J1139" s="44" t="str">
        <f t="shared" si="34"/>
        <v xml:space="preserve"> - </v>
      </c>
      <c r="K1139" s="44" t="e">
        <f>INDEX('Helper - Inputs'!$G$15:$G$66,MATCH(J1139,'Helper - Inputs'!$D$15:$D$66,0),1)</f>
        <v>#N/A</v>
      </c>
      <c r="L1139" s="44" t="e">
        <f t="shared" si="35"/>
        <v>#N/A</v>
      </c>
    </row>
    <row r="1140" spans="1:12" x14ac:dyDescent="0.3">
      <c r="A1140" s="2"/>
      <c r="B1140" s="23"/>
      <c r="C1140" s="8"/>
      <c r="D1140" s="8"/>
      <c r="E1140" s="2"/>
      <c r="F1140" s="2"/>
      <c r="G1140" s="8"/>
      <c r="I1140" t="e">
        <f>INDEX('Helper - Drop-downs'!$C$12:$C$24,MATCH(C1140,'Helper - Drop-downs'!$A$12:$A$24,0))</f>
        <v>#N/A</v>
      </c>
      <c r="J1140" s="44" t="str">
        <f t="shared" si="34"/>
        <v xml:space="preserve"> - </v>
      </c>
      <c r="K1140" s="44" t="e">
        <f>INDEX('Helper - Inputs'!$G$15:$G$66,MATCH(J1140,'Helper - Inputs'!$D$15:$D$66,0),1)</f>
        <v>#N/A</v>
      </c>
      <c r="L1140" s="44" t="e">
        <f t="shared" si="35"/>
        <v>#N/A</v>
      </c>
    </row>
    <row r="1141" spans="1:12" x14ac:dyDescent="0.3">
      <c r="A1141" s="2"/>
      <c r="B1141" s="23"/>
      <c r="C1141" s="8"/>
      <c r="D1141" s="8"/>
      <c r="E1141" s="2"/>
      <c r="F1141" s="2"/>
      <c r="G1141" s="8"/>
      <c r="I1141" t="e">
        <f>INDEX('Helper - Drop-downs'!$C$12:$C$24,MATCH(C1141,'Helper - Drop-downs'!$A$12:$A$24,0))</f>
        <v>#N/A</v>
      </c>
      <c r="J1141" s="44" t="str">
        <f t="shared" si="34"/>
        <v xml:space="preserve"> - </v>
      </c>
      <c r="K1141" s="44" t="e">
        <f>INDEX('Helper - Inputs'!$G$15:$G$66,MATCH(J1141,'Helper - Inputs'!$D$15:$D$66,0),1)</f>
        <v>#N/A</v>
      </c>
      <c r="L1141" s="44" t="e">
        <f t="shared" si="35"/>
        <v>#N/A</v>
      </c>
    </row>
    <row r="1142" spans="1:12" x14ac:dyDescent="0.3">
      <c r="A1142" s="2"/>
      <c r="B1142" s="23"/>
      <c r="C1142" s="8"/>
      <c r="D1142" s="8"/>
      <c r="E1142" s="2"/>
      <c r="F1142" s="2"/>
      <c r="G1142" s="8"/>
      <c r="I1142" t="e">
        <f>INDEX('Helper - Drop-downs'!$C$12:$C$24,MATCH(C1142,'Helper - Drop-downs'!$A$12:$A$24,0))</f>
        <v>#N/A</v>
      </c>
      <c r="J1142" s="44" t="str">
        <f t="shared" si="34"/>
        <v xml:space="preserve"> - </v>
      </c>
      <c r="K1142" s="44" t="e">
        <f>INDEX('Helper - Inputs'!$G$15:$G$66,MATCH(J1142,'Helper - Inputs'!$D$15:$D$66,0),1)</f>
        <v>#N/A</v>
      </c>
      <c r="L1142" s="44" t="e">
        <f t="shared" si="35"/>
        <v>#N/A</v>
      </c>
    </row>
    <row r="1143" spans="1:12" x14ac:dyDescent="0.3">
      <c r="A1143" s="2"/>
      <c r="B1143" s="23"/>
      <c r="C1143" s="8"/>
      <c r="D1143" s="8"/>
      <c r="E1143" s="2"/>
      <c r="F1143" s="2"/>
      <c r="G1143" s="8"/>
      <c r="I1143" t="e">
        <f>INDEX('Helper - Drop-downs'!$C$12:$C$24,MATCH(C1143,'Helper - Drop-downs'!$A$12:$A$24,0))</f>
        <v>#N/A</v>
      </c>
      <c r="J1143" s="44" t="str">
        <f t="shared" si="34"/>
        <v xml:space="preserve"> - </v>
      </c>
      <c r="K1143" s="44" t="e">
        <f>INDEX('Helper - Inputs'!$G$15:$G$66,MATCH(J1143,'Helper - Inputs'!$D$15:$D$66,0),1)</f>
        <v>#N/A</v>
      </c>
      <c r="L1143" s="44" t="e">
        <f t="shared" si="35"/>
        <v>#N/A</v>
      </c>
    </row>
    <row r="1144" spans="1:12" x14ac:dyDescent="0.3">
      <c r="A1144" s="2"/>
      <c r="B1144" s="23"/>
      <c r="C1144" s="8"/>
      <c r="D1144" s="8"/>
      <c r="E1144" s="2"/>
      <c r="F1144" s="2"/>
      <c r="G1144" s="8"/>
      <c r="I1144" t="e">
        <f>INDEX('Helper - Drop-downs'!$C$12:$C$24,MATCH(C1144,'Helper - Drop-downs'!$A$12:$A$24,0))</f>
        <v>#N/A</v>
      </c>
      <c r="J1144" s="44" t="str">
        <f t="shared" si="34"/>
        <v xml:space="preserve"> - </v>
      </c>
      <c r="K1144" s="44" t="e">
        <f>INDEX('Helper - Inputs'!$G$15:$G$66,MATCH(J1144,'Helper - Inputs'!$D$15:$D$66,0),1)</f>
        <v>#N/A</v>
      </c>
      <c r="L1144" s="44" t="e">
        <f t="shared" si="35"/>
        <v>#N/A</v>
      </c>
    </row>
    <row r="1145" spans="1:12" x14ac:dyDescent="0.3">
      <c r="A1145" s="2"/>
      <c r="B1145" s="23"/>
      <c r="C1145" s="8"/>
      <c r="D1145" s="8"/>
      <c r="E1145" s="2"/>
      <c r="F1145" s="2"/>
      <c r="G1145" s="8"/>
      <c r="I1145" t="e">
        <f>INDEX('Helper - Drop-downs'!$C$12:$C$24,MATCH(C1145,'Helper - Drop-downs'!$A$12:$A$24,0))</f>
        <v>#N/A</v>
      </c>
      <c r="J1145" s="44" t="str">
        <f t="shared" si="34"/>
        <v xml:space="preserve"> - </v>
      </c>
      <c r="K1145" s="44" t="e">
        <f>INDEX('Helper - Inputs'!$G$15:$G$66,MATCH(J1145,'Helper - Inputs'!$D$15:$D$66,0),1)</f>
        <v>#N/A</v>
      </c>
      <c r="L1145" s="44" t="e">
        <f t="shared" si="35"/>
        <v>#N/A</v>
      </c>
    </row>
    <row r="1146" spans="1:12" x14ac:dyDescent="0.3">
      <c r="A1146" s="2"/>
      <c r="B1146" s="23"/>
      <c r="C1146" s="8"/>
      <c r="D1146" s="8"/>
      <c r="E1146" s="2"/>
      <c r="F1146" s="2"/>
      <c r="G1146" s="8"/>
      <c r="I1146" t="e">
        <f>INDEX('Helper - Drop-downs'!$C$12:$C$24,MATCH(C1146,'Helper - Drop-downs'!$A$12:$A$24,0))</f>
        <v>#N/A</v>
      </c>
      <c r="J1146" s="44" t="str">
        <f t="shared" si="34"/>
        <v xml:space="preserve"> - </v>
      </c>
      <c r="K1146" s="44" t="e">
        <f>INDEX('Helper - Inputs'!$G$15:$G$66,MATCH(J1146,'Helper - Inputs'!$D$15:$D$66,0),1)</f>
        <v>#N/A</v>
      </c>
      <c r="L1146" s="44" t="e">
        <f t="shared" si="35"/>
        <v>#N/A</v>
      </c>
    </row>
    <row r="1147" spans="1:12" x14ac:dyDescent="0.3">
      <c r="A1147" s="2"/>
      <c r="B1147" s="23"/>
      <c r="C1147" s="8"/>
      <c r="D1147" s="8"/>
      <c r="E1147" s="2"/>
      <c r="F1147" s="2"/>
      <c r="G1147" s="8"/>
      <c r="I1147" t="e">
        <f>INDEX('Helper - Drop-downs'!$C$12:$C$24,MATCH(C1147,'Helper - Drop-downs'!$A$12:$A$24,0))</f>
        <v>#N/A</v>
      </c>
      <c r="J1147" s="44" t="str">
        <f t="shared" si="34"/>
        <v xml:space="preserve"> - </v>
      </c>
      <c r="K1147" s="44" t="e">
        <f>INDEX('Helper - Inputs'!$G$15:$G$66,MATCH(J1147,'Helper - Inputs'!$D$15:$D$66,0),1)</f>
        <v>#N/A</v>
      </c>
      <c r="L1147" s="44" t="e">
        <f t="shared" si="35"/>
        <v>#N/A</v>
      </c>
    </row>
    <row r="1148" spans="1:12" x14ac:dyDescent="0.3">
      <c r="A1148" s="2"/>
      <c r="B1148" s="23"/>
      <c r="C1148" s="8"/>
      <c r="D1148" s="8"/>
      <c r="E1148" s="2"/>
      <c r="F1148" s="2"/>
      <c r="G1148" s="8"/>
      <c r="I1148" t="e">
        <f>INDEX('Helper - Drop-downs'!$C$12:$C$24,MATCH(C1148,'Helper - Drop-downs'!$A$12:$A$24,0))</f>
        <v>#N/A</v>
      </c>
      <c r="J1148" s="44" t="str">
        <f t="shared" si="34"/>
        <v xml:space="preserve"> - </v>
      </c>
      <c r="K1148" s="44" t="e">
        <f>INDEX('Helper - Inputs'!$G$15:$G$66,MATCH(J1148,'Helper - Inputs'!$D$15:$D$66,0),1)</f>
        <v>#N/A</v>
      </c>
      <c r="L1148" s="44" t="e">
        <f t="shared" si="35"/>
        <v>#N/A</v>
      </c>
    </row>
    <row r="1149" spans="1:12" x14ac:dyDescent="0.3">
      <c r="A1149" s="2"/>
      <c r="B1149" s="23"/>
      <c r="C1149" s="8"/>
      <c r="D1149" s="8"/>
      <c r="E1149" s="2"/>
      <c r="F1149" s="2"/>
      <c r="G1149" s="8"/>
      <c r="I1149" t="e">
        <f>INDEX('Helper - Drop-downs'!$C$12:$C$24,MATCH(C1149,'Helper - Drop-downs'!$A$12:$A$24,0))</f>
        <v>#N/A</v>
      </c>
      <c r="J1149" s="44" t="str">
        <f t="shared" si="34"/>
        <v xml:space="preserve"> - </v>
      </c>
      <c r="K1149" s="44" t="e">
        <f>INDEX('Helper - Inputs'!$G$15:$G$66,MATCH(J1149,'Helper - Inputs'!$D$15:$D$66,0),1)</f>
        <v>#N/A</v>
      </c>
      <c r="L1149" s="44" t="e">
        <f t="shared" si="35"/>
        <v>#N/A</v>
      </c>
    </row>
    <row r="1150" spans="1:12" x14ac:dyDescent="0.3">
      <c r="A1150" s="2"/>
      <c r="B1150" s="23"/>
      <c r="C1150" s="8"/>
      <c r="D1150" s="8"/>
      <c r="E1150" s="2"/>
      <c r="F1150" s="2"/>
      <c r="G1150" s="8"/>
      <c r="I1150" t="e">
        <f>INDEX('Helper - Drop-downs'!$C$12:$C$24,MATCH(C1150,'Helper - Drop-downs'!$A$12:$A$24,0))</f>
        <v>#N/A</v>
      </c>
      <c r="J1150" s="44" t="str">
        <f t="shared" si="34"/>
        <v xml:space="preserve"> - </v>
      </c>
      <c r="K1150" s="44" t="e">
        <f>INDEX('Helper - Inputs'!$G$15:$G$66,MATCH(J1150,'Helper - Inputs'!$D$15:$D$66,0),1)</f>
        <v>#N/A</v>
      </c>
      <c r="L1150" s="44" t="e">
        <f t="shared" si="35"/>
        <v>#N/A</v>
      </c>
    </row>
    <row r="1151" spans="1:12" x14ac:dyDescent="0.3">
      <c r="A1151" s="2"/>
      <c r="B1151" s="23"/>
      <c r="C1151" s="8"/>
      <c r="D1151" s="8"/>
      <c r="E1151" s="2"/>
      <c r="F1151" s="2"/>
      <c r="G1151" s="8"/>
      <c r="I1151" t="e">
        <f>INDEX('Helper - Drop-downs'!$C$12:$C$24,MATCH(C1151,'Helper - Drop-downs'!$A$12:$A$24,0))</f>
        <v>#N/A</v>
      </c>
      <c r="J1151" s="44" t="str">
        <f t="shared" si="34"/>
        <v xml:space="preserve"> - </v>
      </c>
      <c r="K1151" s="44" t="e">
        <f>INDEX('Helper - Inputs'!$G$15:$G$66,MATCH(J1151,'Helper - Inputs'!$D$15:$D$66,0),1)</f>
        <v>#N/A</v>
      </c>
      <c r="L1151" s="44" t="e">
        <f t="shared" si="35"/>
        <v>#N/A</v>
      </c>
    </row>
    <row r="1152" spans="1:12" x14ac:dyDescent="0.3">
      <c r="A1152" s="2"/>
      <c r="B1152" s="23"/>
      <c r="C1152" s="8"/>
      <c r="D1152" s="8"/>
      <c r="E1152" s="2"/>
      <c r="F1152" s="2"/>
      <c r="G1152" s="8"/>
      <c r="I1152" t="e">
        <f>INDEX('Helper - Drop-downs'!$C$12:$C$24,MATCH(C1152,'Helper - Drop-downs'!$A$12:$A$24,0))</f>
        <v>#N/A</v>
      </c>
      <c r="J1152" s="44" t="str">
        <f t="shared" si="34"/>
        <v xml:space="preserve"> - </v>
      </c>
      <c r="K1152" s="44" t="e">
        <f>INDEX('Helper - Inputs'!$G$15:$G$66,MATCH(J1152,'Helper - Inputs'!$D$15:$D$66,0),1)</f>
        <v>#N/A</v>
      </c>
      <c r="L1152" s="44" t="e">
        <f t="shared" si="35"/>
        <v>#N/A</v>
      </c>
    </row>
    <row r="1153" spans="1:12" x14ac:dyDescent="0.3">
      <c r="A1153" s="2"/>
      <c r="B1153" s="23"/>
      <c r="C1153" s="8"/>
      <c r="D1153" s="8"/>
      <c r="E1153" s="2"/>
      <c r="F1153" s="2"/>
      <c r="G1153" s="8"/>
      <c r="I1153" t="e">
        <f>INDEX('Helper - Drop-downs'!$C$12:$C$24,MATCH(C1153,'Helper - Drop-downs'!$A$12:$A$24,0))</f>
        <v>#N/A</v>
      </c>
      <c r="J1153" s="44" t="str">
        <f t="shared" si="34"/>
        <v xml:space="preserve"> - </v>
      </c>
      <c r="K1153" s="44" t="e">
        <f>INDEX('Helper - Inputs'!$G$15:$G$66,MATCH(J1153,'Helper - Inputs'!$D$15:$D$66,0),1)</f>
        <v>#N/A</v>
      </c>
      <c r="L1153" s="44" t="e">
        <f t="shared" si="35"/>
        <v>#N/A</v>
      </c>
    </row>
    <row r="1154" spans="1:12" x14ac:dyDescent="0.3">
      <c r="A1154" s="2"/>
      <c r="B1154" s="23"/>
      <c r="C1154" s="8"/>
      <c r="D1154" s="8"/>
      <c r="E1154" s="2"/>
      <c r="F1154" s="2"/>
      <c r="G1154" s="8"/>
      <c r="I1154" t="e">
        <f>INDEX('Helper - Drop-downs'!$C$12:$C$24,MATCH(C1154,'Helper - Drop-downs'!$A$12:$A$24,0))</f>
        <v>#N/A</v>
      </c>
      <c r="J1154" s="44" t="str">
        <f t="shared" si="34"/>
        <v xml:space="preserve"> - </v>
      </c>
      <c r="K1154" s="44" t="e">
        <f>INDEX('Helper - Inputs'!$G$15:$G$66,MATCH(J1154,'Helper - Inputs'!$D$15:$D$66,0),1)</f>
        <v>#N/A</v>
      </c>
      <c r="L1154" s="44" t="e">
        <f t="shared" si="35"/>
        <v>#N/A</v>
      </c>
    </row>
    <row r="1155" spans="1:12" x14ac:dyDescent="0.3">
      <c r="A1155" s="2"/>
      <c r="B1155" s="23"/>
      <c r="C1155" s="8"/>
      <c r="D1155" s="8"/>
      <c r="E1155" s="2"/>
      <c r="F1155" s="2"/>
      <c r="G1155" s="8"/>
      <c r="I1155" t="e">
        <f>INDEX('Helper - Drop-downs'!$C$12:$C$24,MATCH(C1155,'Helper - Drop-downs'!$A$12:$A$24,0))</f>
        <v>#N/A</v>
      </c>
      <c r="J1155" s="44" t="str">
        <f t="shared" si="34"/>
        <v xml:space="preserve"> - </v>
      </c>
      <c r="K1155" s="44" t="e">
        <f>INDEX('Helper - Inputs'!$G$15:$G$66,MATCH(J1155,'Helper - Inputs'!$D$15:$D$66,0),1)</f>
        <v>#N/A</v>
      </c>
      <c r="L1155" s="44" t="e">
        <f t="shared" si="35"/>
        <v>#N/A</v>
      </c>
    </row>
    <row r="1156" spans="1:12" x14ac:dyDescent="0.3">
      <c r="A1156" s="2"/>
      <c r="B1156" s="23"/>
      <c r="C1156" s="8"/>
      <c r="D1156" s="8"/>
      <c r="E1156" s="2"/>
      <c r="F1156" s="2"/>
      <c r="G1156" s="8"/>
      <c r="I1156" t="e">
        <f>INDEX('Helper - Drop-downs'!$C$12:$C$24,MATCH(C1156,'Helper - Drop-downs'!$A$12:$A$24,0))</f>
        <v>#N/A</v>
      </c>
      <c r="J1156" s="44" t="str">
        <f t="shared" si="34"/>
        <v xml:space="preserve"> - </v>
      </c>
      <c r="K1156" s="44" t="e">
        <f>INDEX('Helper - Inputs'!$G$15:$G$66,MATCH(J1156,'Helper - Inputs'!$D$15:$D$66,0),1)</f>
        <v>#N/A</v>
      </c>
      <c r="L1156" s="44" t="e">
        <f t="shared" si="35"/>
        <v>#N/A</v>
      </c>
    </row>
    <row r="1157" spans="1:12" x14ac:dyDescent="0.3">
      <c r="A1157" s="2"/>
      <c r="B1157" s="23"/>
      <c r="C1157" s="8"/>
      <c r="D1157" s="8"/>
      <c r="E1157" s="2"/>
      <c r="F1157" s="2"/>
      <c r="G1157" s="8"/>
      <c r="I1157" t="e">
        <f>INDEX('Helper - Drop-downs'!$C$12:$C$24,MATCH(C1157,'Helper - Drop-downs'!$A$12:$A$24,0))</f>
        <v>#N/A</v>
      </c>
      <c r="J1157" s="44" t="str">
        <f t="shared" si="34"/>
        <v xml:space="preserve"> - </v>
      </c>
      <c r="K1157" s="44" t="e">
        <f>INDEX('Helper - Inputs'!$G$15:$G$66,MATCH(J1157,'Helper - Inputs'!$D$15:$D$66,0),1)</f>
        <v>#N/A</v>
      </c>
      <c r="L1157" s="44" t="e">
        <f t="shared" si="35"/>
        <v>#N/A</v>
      </c>
    </row>
    <row r="1158" spans="1:12" x14ac:dyDescent="0.3">
      <c r="A1158" s="2"/>
      <c r="B1158" s="23"/>
      <c r="C1158" s="8"/>
      <c r="D1158" s="8"/>
      <c r="E1158" s="2"/>
      <c r="F1158" s="2"/>
      <c r="G1158" s="8"/>
      <c r="I1158" t="e">
        <f>INDEX('Helper - Drop-downs'!$C$12:$C$24,MATCH(C1158,'Helper - Drop-downs'!$A$12:$A$24,0))</f>
        <v>#N/A</v>
      </c>
      <c r="J1158" s="44" t="str">
        <f t="shared" ref="J1158:J1221" si="36">E1158&amp;" - "&amp;F1158</f>
        <v xml:space="preserve"> - </v>
      </c>
      <c r="K1158" s="44" t="e">
        <f>INDEX('Helper - Inputs'!$G$15:$G$66,MATCH(J1158,'Helper - Inputs'!$D$15:$D$66,0),1)</f>
        <v>#N/A</v>
      </c>
      <c r="L1158" s="44" t="e">
        <f t="shared" ref="L1158:L1221" si="37">E1158&amp;" - "&amp;K1158</f>
        <v>#N/A</v>
      </c>
    </row>
    <row r="1159" spans="1:12" x14ac:dyDescent="0.3">
      <c r="A1159" s="2"/>
      <c r="B1159" s="23"/>
      <c r="C1159" s="8"/>
      <c r="D1159" s="8"/>
      <c r="E1159" s="2"/>
      <c r="F1159" s="2"/>
      <c r="G1159" s="8"/>
      <c r="I1159" t="e">
        <f>INDEX('Helper - Drop-downs'!$C$12:$C$24,MATCH(C1159,'Helper - Drop-downs'!$A$12:$A$24,0))</f>
        <v>#N/A</v>
      </c>
      <c r="J1159" s="44" t="str">
        <f t="shared" si="36"/>
        <v xml:space="preserve"> - </v>
      </c>
      <c r="K1159" s="44" t="e">
        <f>INDEX('Helper - Inputs'!$G$15:$G$66,MATCH(J1159,'Helper - Inputs'!$D$15:$D$66,0),1)</f>
        <v>#N/A</v>
      </c>
      <c r="L1159" s="44" t="e">
        <f t="shared" si="37"/>
        <v>#N/A</v>
      </c>
    </row>
    <row r="1160" spans="1:12" x14ac:dyDescent="0.3">
      <c r="A1160" s="2"/>
      <c r="B1160" s="23"/>
      <c r="C1160" s="8"/>
      <c r="D1160" s="8"/>
      <c r="E1160" s="2"/>
      <c r="F1160" s="2"/>
      <c r="G1160" s="8"/>
      <c r="I1160" t="e">
        <f>INDEX('Helper - Drop-downs'!$C$12:$C$24,MATCH(C1160,'Helper - Drop-downs'!$A$12:$A$24,0))</f>
        <v>#N/A</v>
      </c>
      <c r="J1160" s="44" t="str">
        <f t="shared" si="36"/>
        <v xml:space="preserve"> - </v>
      </c>
      <c r="K1160" s="44" t="e">
        <f>INDEX('Helper - Inputs'!$G$15:$G$66,MATCH(J1160,'Helper - Inputs'!$D$15:$D$66,0),1)</f>
        <v>#N/A</v>
      </c>
      <c r="L1160" s="44" t="e">
        <f t="shared" si="37"/>
        <v>#N/A</v>
      </c>
    </row>
    <row r="1161" spans="1:12" x14ac:dyDescent="0.3">
      <c r="A1161" s="2"/>
      <c r="B1161" s="23"/>
      <c r="C1161" s="8"/>
      <c r="D1161" s="8"/>
      <c r="E1161" s="2"/>
      <c r="F1161" s="2"/>
      <c r="G1161" s="8"/>
      <c r="I1161" t="e">
        <f>INDEX('Helper - Drop-downs'!$C$12:$C$24,MATCH(C1161,'Helper - Drop-downs'!$A$12:$A$24,0))</f>
        <v>#N/A</v>
      </c>
      <c r="J1161" s="44" t="str">
        <f t="shared" si="36"/>
        <v xml:space="preserve"> - </v>
      </c>
      <c r="K1161" s="44" t="e">
        <f>INDEX('Helper - Inputs'!$G$15:$G$66,MATCH(J1161,'Helper - Inputs'!$D$15:$D$66,0),1)</f>
        <v>#N/A</v>
      </c>
      <c r="L1161" s="44" t="e">
        <f t="shared" si="37"/>
        <v>#N/A</v>
      </c>
    </row>
    <row r="1162" spans="1:12" x14ac:dyDescent="0.3">
      <c r="A1162" s="2"/>
      <c r="B1162" s="23"/>
      <c r="C1162" s="8"/>
      <c r="D1162" s="8"/>
      <c r="E1162" s="2"/>
      <c r="F1162" s="2"/>
      <c r="G1162" s="8"/>
      <c r="I1162" t="e">
        <f>INDEX('Helper - Drop-downs'!$C$12:$C$24,MATCH(C1162,'Helper - Drop-downs'!$A$12:$A$24,0))</f>
        <v>#N/A</v>
      </c>
      <c r="J1162" s="44" t="str">
        <f t="shared" si="36"/>
        <v xml:space="preserve"> - </v>
      </c>
      <c r="K1162" s="44" t="e">
        <f>INDEX('Helper - Inputs'!$G$15:$G$66,MATCH(J1162,'Helper - Inputs'!$D$15:$D$66,0),1)</f>
        <v>#N/A</v>
      </c>
      <c r="L1162" s="44" t="e">
        <f t="shared" si="37"/>
        <v>#N/A</v>
      </c>
    </row>
    <row r="1163" spans="1:12" x14ac:dyDescent="0.3">
      <c r="A1163" s="2"/>
      <c r="B1163" s="23"/>
      <c r="C1163" s="8"/>
      <c r="D1163" s="8"/>
      <c r="E1163" s="2"/>
      <c r="F1163" s="2"/>
      <c r="G1163" s="8"/>
      <c r="I1163" t="e">
        <f>INDEX('Helper - Drop-downs'!$C$12:$C$24,MATCH(C1163,'Helper - Drop-downs'!$A$12:$A$24,0))</f>
        <v>#N/A</v>
      </c>
      <c r="J1163" s="44" t="str">
        <f t="shared" si="36"/>
        <v xml:space="preserve"> - </v>
      </c>
      <c r="K1163" s="44" t="e">
        <f>INDEX('Helper - Inputs'!$G$15:$G$66,MATCH(J1163,'Helper - Inputs'!$D$15:$D$66,0),1)</f>
        <v>#N/A</v>
      </c>
      <c r="L1163" s="44" t="e">
        <f t="shared" si="37"/>
        <v>#N/A</v>
      </c>
    </row>
    <row r="1164" spans="1:12" x14ac:dyDescent="0.3">
      <c r="A1164" s="2"/>
      <c r="B1164" s="23"/>
      <c r="C1164" s="8"/>
      <c r="D1164" s="8"/>
      <c r="E1164" s="2"/>
      <c r="F1164" s="2"/>
      <c r="G1164" s="8"/>
      <c r="I1164" t="e">
        <f>INDEX('Helper - Drop-downs'!$C$12:$C$24,MATCH(C1164,'Helper - Drop-downs'!$A$12:$A$24,0))</f>
        <v>#N/A</v>
      </c>
      <c r="J1164" s="44" t="str">
        <f t="shared" si="36"/>
        <v xml:space="preserve"> - </v>
      </c>
      <c r="K1164" s="44" t="e">
        <f>INDEX('Helper - Inputs'!$G$15:$G$66,MATCH(J1164,'Helper - Inputs'!$D$15:$D$66,0),1)</f>
        <v>#N/A</v>
      </c>
      <c r="L1164" s="44" t="e">
        <f t="shared" si="37"/>
        <v>#N/A</v>
      </c>
    </row>
    <row r="1165" spans="1:12" x14ac:dyDescent="0.3">
      <c r="A1165" s="2"/>
      <c r="B1165" s="23"/>
      <c r="C1165" s="8"/>
      <c r="D1165" s="8"/>
      <c r="E1165" s="2"/>
      <c r="F1165" s="2"/>
      <c r="G1165" s="8"/>
      <c r="I1165" t="e">
        <f>INDEX('Helper - Drop-downs'!$C$12:$C$24,MATCH(C1165,'Helper - Drop-downs'!$A$12:$A$24,0))</f>
        <v>#N/A</v>
      </c>
      <c r="J1165" s="44" t="str">
        <f t="shared" si="36"/>
        <v xml:space="preserve"> - </v>
      </c>
      <c r="K1165" s="44" t="e">
        <f>INDEX('Helper - Inputs'!$G$15:$G$66,MATCH(J1165,'Helper - Inputs'!$D$15:$D$66,0),1)</f>
        <v>#N/A</v>
      </c>
      <c r="L1165" s="44" t="e">
        <f t="shared" si="37"/>
        <v>#N/A</v>
      </c>
    </row>
    <row r="1166" spans="1:12" x14ac:dyDescent="0.3">
      <c r="A1166" s="2"/>
      <c r="B1166" s="23"/>
      <c r="C1166" s="8"/>
      <c r="D1166" s="8"/>
      <c r="E1166" s="2"/>
      <c r="F1166" s="2"/>
      <c r="G1166" s="8"/>
      <c r="I1166" t="e">
        <f>INDEX('Helper - Drop-downs'!$C$12:$C$24,MATCH(C1166,'Helper - Drop-downs'!$A$12:$A$24,0))</f>
        <v>#N/A</v>
      </c>
      <c r="J1166" s="44" t="str">
        <f t="shared" si="36"/>
        <v xml:space="preserve"> - </v>
      </c>
      <c r="K1166" s="44" t="e">
        <f>INDEX('Helper - Inputs'!$G$15:$G$66,MATCH(J1166,'Helper - Inputs'!$D$15:$D$66,0),1)</f>
        <v>#N/A</v>
      </c>
      <c r="L1166" s="44" t="e">
        <f t="shared" si="37"/>
        <v>#N/A</v>
      </c>
    </row>
    <row r="1167" spans="1:12" x14ac:dyDescent="0.3">
      <c r="A1167" s="2"/>
      <c r="B1167" s="23"/>
      <c r="C1167" s="8"/>
      <c r="D1167" s="8"/>
      <c r="E1167" s="2"/>
      <c r="F1167" s="2"/>
      <c r="G1167" s="8"/>
      <c r="I1167" t="e">
        <f>INDEX('Helper - Drop-downs'!$C$12:$C$24,MATCH(C1167,'Helper - Drop-downs'!$A$12:$A$24,0))</f>
        <v>#N/A</v>
      </c>
      <c r="J1167" s="44" t="str">
        <f t="shared" si="36"/>
        <v xml:space="preserve"> - </v>
      </c>
      <c r="K1167" s="44" t="e">
        <f>INDEX('Helper - Inputs'!$G$15:$G$66,MATCH(J1167,'Helper - Inputs'!$D$15:$D$66,0),1)</f>
        <v>#N/A</v>
      </c>
      <c r="L1167" s="44" t="e">
        <f t="shared" si="37"/>
        <v>#N/A</v>
      </c>
    </row>
    <row r="1168" spans="1:12" x14ac:dyDescent="0.3">
      <c r="A1168" s="2"/>
      <c r="B1168" s="23"/>
      <c r="C1168" s="8"/>
      <c r="D1168" s="8"/>
      <c r="E1168" s="2"/>
      <c r="F1168" s="2"/>
      <c r="G1168" s="8"/>
      <c r="I1168" t="e">
        <f>INDEX('Helper - Drop-downs'!$C$12:$C$24,MATCH(C1168,'Helper - Drop-downs'!$A$12:$A$24,0))</f>
        <v>#N/A</v>
      </c>
      <c r="J1168" s="44" t="str">
        <f t="shared" si="36"/>
        <v xml:space="preserve"> - </v>
      </c>
      <c r="K1168" s="44" t="e">
        <f>INDEX('Helper - Inputs'!$G$15:$G$66,MATCH(J1168,'Helper - Inputs'!$D$15:$D$66,0),1)</f>
        <v>#N/A</v>
      </c>
      <c r="L1168" s="44" t="e">
        <f t="shared" si="37"/>
        <v>#N/A</v>
      </c>
    </row>
    <row r="1169" spans="1:12" x14ac:dyDescent="0.3">
      <c r="A1169" s="2"/>
      <c r="B1169" s="23"/>
      <c r="C1169" s="8"/>
      <c r="D1169" s="8"/>
      <c r="E1169" s="2"/>
      <c r="F1169" s="2"/>
      <c r="G1169" s="8"/>
      <c r="I1169" t="e">
        <f>INDEX('Helper - Drop-downs'!$C$12:$C$24,MATCH(C1169,'Helper - Drop-downs'!$A$12:$A$24,0))</f>
        <v>#N/A</v>
      </c>
      <c r="J1169" s="44" t="str">
        <f t="shared" si="36"/>
        <v xml:space="preserve"> - </v>
      </c>
      <c r="K1169" s="44" t="e">
        <f>INDEX('Helper - Inputs'!$G$15:$G$66,MATCH(J1169,'Helper - Inputs'!$D$15:$D$66,0),1)</f>
        <v>#N/A</v>
      </c>
      <c r="L1169" s="44" t="e">
        <f t="shared" si="37"/>
        <v>#N/A</v>
      </c>
    </row>
    <row r="1170" spans="1:12" x14ac:dyDescent="0.3">
      <c r="A1170" s="2"/>
      <c r="B1170" s="23"/>
      <c r="C1170" s="8"/>
      <c r="D1170" s="8"/>
      <c r="E1170" s="2"/>
      <c r="F1170" s="2"/>
      <c r="G1170" s="8"/>
      <c r="I1170" t="e">
        <f>INDEX('Helper - Drop-downs'!$C$12:$C$24,MATCH(C1170,'Helper - Drop-downs'!$A$12:$A$24,0))</f>
        <v>#N/A</v>
      </c>
      <c r="J1170" s="44" t="str">
        <f t="shared" si="36"/>
        <v xml:space="preserve"> - </v>
      </c>
      <c r="K1170" s="44" t="e">
        <f>INDEX('Helper - Inputs'!$G$15:$G$66,MATCH(J1170,'Helper - Inputs'!$D$15:$D$66,0),1)</f>
        <v>#N/A</v>
      </c>
      <c r="L1170" s="44" t="e">
        <f t="shared" si="37"/>
        <v>#N/A</v>
      </c>
    </row>
    <row r="1171" spans="1:12" x14ac:dyDescent="0.3">
      <c r="A1171" s="2"/>
      <c r="B1171" s="23"/>
      <c r="C1171" s="8"/>
      <c r="D1171" s="8"/>
      <c r="E1171" s="2"/>
      <c r="F1171" s="2"/>
      <c r="G1171" s="8"/>
      <c r="I1171" t="e">
        <f>INDEX('Helper - Drop-downs'!$C$12:$C$24,MATCH(C1171,'Helper - Drop-downs'!$A$12:$A$24,0))</f>
        <v>#N/A</v>
      </c>
      <c r="J1171" s="44" t="str">
        <f t="shared" si="36"/>
        <v xml:space="preserve"> - </v>
      </c>
      <c r="K1171" s="44" t="e">
        <f>INDEX('Helper - Inputs'!$G$15:$G$66,MATCH(J1171,'Helper - Inputs'!$D$15:$D$66,0),1)</f>
        <v>#N/A</v>
      </c>
      <c r="L1171" s="44" t="e">
        <f t="shared" si="37"/>
        <v>#N/A</v>
      </c>
    </row>
    <row r="1172" spans="1:12" x14ac:dyDescent="0.3">
      <c r="A1172" s="2"/>
      <c r="B1172" s="23"/>
      <c r="C1172" s="8"/>
      <c r="D1172" s="8"/>
      <c r="E1172" s="2"/>
      <c r="F1172" s="2"/>
      <c r="G1172" s="8"/>
      <c r="I1172" t="e">
        <f>INDEX('Helper - Drop-downs'!$C$12:$C$24,MATCH(C1172,'Helper - Drop-downs'!$A$12:$A$24,0))</f>
        <v>#N/A</v>
      </c>
      <c r="J1172" s="44" t="str">
        <f t="shared" si="36"/>
        <v xml:space="preserve"> - </v>
      </c>
      <c r="K1172" s="44" t="e">
        <f>INDEX('Helper - Inputs'!$G$15:$G$66,MATCH(J1172,'Helper - Inputs'!$D$15:$D$66,0),1)</f>
        <v>#N/A</v>
      </c>
      <c r="L1172" s="44" t="e">
        <f t="shared" si="37"/>
        <v>#N/A</v>
      </c>
    </row>
    <row r="1173" spans="1:12" x14ac:dyDescent="0.3">
      <c r="A1173" s="2"/>
      <c r="B1173" s="23"/>
      <c r="C1173" s="8"/>
      <c r="D1173" s="8"/>
      <c r="E1173" s="2"/>
      <c r="F1173" s="2"/>
      <c r="G1173" s="8"/>
      <c r="I1173" t="e">
        <f>INDEX('Helper - Drop-downs'!$C$12:$C$24,MATCH(C1173,'Helper - Drop-downs'!$A$12:$A$24,0))</f>
        <v>#N/A</v>
      </c>
      <c r="J1173" s="44" t="str">
        <f t="shared" si="36"/>
        <v xml:space="preserve"> - </v>
      </c>
      <c r="K1173" s="44" t="e">
        <f>INDEX('Helper - Inputs'!$G$15:$G$66,MATCH(J1173,'Helper - Inputs'!$D$15:$D$66,0),1)</f>
        <v>#N/A</v>
      </c>
      <c r="L1173" s="44" t="e">
        <f t="shared" si="37"/>
        <v>#N/A</v>
      </c>
    </row>
    <row r="1174" spans="1:12" x14ac:dyDescent="0.3">
      <c r="A1174" s="2"/>
      <c r="B1174" s="23"/>
      <c r="C1174" s="8"/>
      <c r="D1174" s="8"/>
      <c r="E1174" s="2"/>
      <c r="F1174" s="2"/>
      <c r="G1174" s="8"/>
      <c r="I1174" t="e">
        <f>INDEX('Helper - Drop-downs'!$C$12:$C$24,MATCH(C1174,'Helper - Drop-downs'!$A$12:$A$24,0))</f>
        <v>#N/A</v>
      </c>
      <c r="J1174" s="44" t="str">
        <f t="shared" si="36"/>
        <v xml:space="preserve"> - </v>
      </c>
      <c r="K1174" s="44" t="e">
        <f>INDEX('Helper - Inputs'!$G$15:$G$66,MATCH(J1174,'Helper - Inputs'!$D$15:$D$66,0),1)</f>
        <v>#N/A</v>
      </c>
      <c r="L1174" s="44" t="e">
        <f t="shared" si="37"/>
        <v>#N/A</v>
      </c>
    </row>
    <row r="1175" spans="1:12" x14ac:dyDescent="0.3">
      <c r="A1175" s="2"/>
      <c r="B1175" s="23"/>
      <c r="C1175" s="8"/>
      <c r="D1175" s="8"/>
      <c r="E1175" s="2"/>
      <c r="F1175" s="2"/>
      <c r="G1175" s="8"/>
      <c r="I1175" t="e">
        <f>INDEX('Helper - Drop-downs'!$C$12:$C$24,MATCH(C1175,'Helper - Drop-downs'!$A$12:$A$24,0))</f>
        <v>#N/A</v>
      </c>
      <c r="J1175" s="44" t="str">
        <f t="shared" si="36"/>
        <v xml:space="preserve"> - </v>
      </c>
      <c r="K1175" s="44" t="e">
        <f>INDEX('Helper - Inputs'!$G$15:$G$66,MATCH(J1175,'Helper - Inputs'!$D$15:$D$66,0),1)</f>
        <v>#N/A</v>
      </c>
      <c r="L1175" s="44" t="e">
        <f t="shared" si="37"/>
        <v>#N/A</v>
      </c>
    </row>
    <row r="1176" spans="1:12" x14ac:dyDescent="0.3">
      <c r="A1176" s="2"/>
      <c r="B1176" s="23"/>
      <c r="C1176" s="8"/>
      <c r="D1176" s="8"/>
      <c r="E1176" s="2"/>
      <c r="F1176" s="2"/>
      <c r="G1176" s="8"/>
      <c r="I1176" t="e">
        <f>INDEX('Helper - Drop-downs'!$C$12:$C$24,MATCH(C1176,'Helper - Drop-downs'!$A$12:$A$24,0))</f>
        <v>#N/A</v>
      </c>
      <c r="J1176" s="44" t="str">
        <f t="shared" si="36"/>
        <v xml:space="preserve"> - </v>
      </c>
      <c r="K1176" s="44" t="e">
        <f>INDEX('Helper - Inputs'!$G$15:$G$66,MATCH(J1176,'Helper - Inputs'!$D$15:$D$66,0),1)</f>
        <v>#N/A</v>
      </c>
      <c r="L1176" s="44" t="e">
        <f t="shared" si="37"/>
        <v>#N/A</v>
      </c>
    </row>
    <row r="1177" spans="1:12" x14ac:dyDescent="0.3">
      <c r="A1177" s="2"/>
      <c r="B1177" s="23"/>
      <c r="C1177" s="8"/>
      <c r="D1177" s="8"/>
      <c r="E1177" s="2"/>
      <c r="F1177" s="2"/>
      <c r="G1177" s="8"/>
      <c r="I1177" t="e">
        <f>INDEX('Helper - Drop-downs'!$C$12:$C$24,MATCH(C1177,'Helper - Drop-downs'!$A$12:$A$24,0))</f>
        <v>#N/A</v>
      </c>
      <c r="J1177" s="44" t="str">
        <f t="shared" si="36"/>
        <v xml:space="preserve"> - </v>
      </c>
      <c r="K1177" s="44" t="e">
        <f>INDEX('Helper - Inputs'!$G$15:$G$66,MATCH(J1177,'Helper - Inputs'!$D$15:$D$66,0),1)</f>
        <v>#N/A</v>
      </c>
      <c r="L1177" s="44" t="e">
        <f t="shared" si="37"/>
        <v>#N/A</v>
      </c>
    </row>
    <row r="1178" spans="1:12" x14ac:dyDescent="0.3">
      <c r="A1178" s="2"/>
      <c r="B1178" s="23"/>
      <c r="C1178" s="8"/>
      <c r="D1178" s="8"/>
      <c r="E1178" s="2"/>
      <c r="F1178" s="2"/>
      <c r="G1178" s="8"/>
      <c r="I1178" t="e">
        <f>INDEX('Helper - Drop-downs'!$C$12:$C$24,MATCH(C1178,'Helper - Drop-downs'!$A$12:$A$24,0))</f>
        <v>#N/A</v>
      </c>
      <c r="J1178" s="44" t="str">
        <f t="shared" si="36"/>
        <v xml:space="preserve"> - </v>
      </c>
      <c r="K1178" s="44" t="e">
        <f>INDEX('Helper - Inputs'!$G$15:$G$66,MATCH(J1178,'Helper - Inputs'!$D$15:$D$66,0),1)</f>
        <v>#N/A</v>
      </c>
      <c r="L1178" s="44" t="e">
        <f t="shared" si="37"/>
        <v>#N/A</v>
      </c>
    </row>
    <row r="1179" spans="1:12" x14ac:dyDescent="0.3">
      <c r="A1179" s="2"/>
      <c r="B1179" s="23"/>
      <c r="C1179" s="8"/>
      <c r="D1179" s="8"/>
      <c r="E1179" s="2"/>
      <c r="F1179" s="2"/>
      <c r="G1179" s="8"/>
      <c r="I1179" t="e">
        <f>INDEX('Helper - Drop-downs'!$C$12:$C$24,MATCH(C1179,'Helper - Drop-downs'!$A$12:$A$24,0))</f>
        <v>#N/A</v>
      </c>
      <c r="J1179" s="44" t="str">
        <f t="shared" si="36"/>
        <v xml:space="preserve"> - </v>
      </c>
      <c r="K1179" s="44" t="e">
        <f>INDEX('Helper - Inputs'!$G$15:$G$66,MATCH(J1179,'Helper - Inputs'!$D$15:$D$66,0),1)</f>
        <v>#N/A</v>
      </c>
      <c r="L1179" s="44" t="e">
        <f t="shared" si="37"/>
        <v>#N/A</v>
      </c>
    </row>
    <row r="1180" spans="1:12" x14ac:dyDescent="0.3">
      <c r="A1180" s="2"/>
      <c r="B1180" s="23"/>
      <c r="C1180" s="8"/>
      <c r="D1180" s="8"/>
      <c r="E1180" s="2"/>
      <c r="F1180" s="2"/>
      <c r="G1180" s="8"/>
      <c r="I1180" t="e">
        <f>INDEX('Helper - Drop-downs'!$C$12:$C$24,MATCH(C1180,'Helper - Drop-downs'!$A$12:$A$24,0))</f>
        <v>#N/A</v>
      </c>
      <c r="J1180" s="44" t="str">
        <f t="shared" si="36"/>
        <v xml:space="preserve"> - </v>
      </c>
      <c r="K1180" s="44" t="e">
        <f>INDEX('Helper - Inputs'!$G$15:$G$66,MATCH(J1180,'Helper - Inputs'!$D$15:$D$66,0),1)</f>
        <v>#N/A</v>
      </c>
      <c r="L1180" s="44" t="e">
        <f t="shared" si="37"/>
        <v>#N/A</v>
      </c>
    </row>
    <row r="1181" spans="1:12" x14ac:dyDescent="0.3">
      <c r="A1181" s="2"/>
      <c r="B1181" s="23"/>
      <c r="C1181" s="8"/>
      <c r="D1181" s="8"/>
      <c r="E1181" s="2"/>
      <c r="F1181" s="2"/>
      <c r="G1181" s="8"/>
      <c r="I1181" t="e">
        <f>INDEX('Helper - Drop-downs'!$C$12:$C$24,MATCH(C1181,'Helper - Drop-downs'!$A$12:$A$24,0))</f>
        <v>#N/A</v>
      </c>
      <c r="J1181" s="44" t="str">
        <f t="shared" si="36"/>
        <v xml:space="preserve"> - </v>
      </c>
      <c r="K1181" s="44" t="e">
        <f>INDEX('Helper - Inputs'!$G$15:$G$66,MATCH(J1181,'Helper - Inputs'!$D$15:$D$66,0),1)</f>
        <v>#N/A</v>
      </c>
      <c r="L1181" s="44" t="e">
        <f t="shared" si="37"/>
        <v>#N/A</v>
      </c>
    </row>
    <row r="1182" spans="1:12" x14ac:dyDescent="0.3">
      <c r="A1182" s="2"/>
      <c r="B1182" s="23"/>
      <c r="C1182" s="8"/>
      <c r="D1182" s="8"/>
      <c r="E1182" s="2"/>
      <c r="F1182" s="2"/>
      <c r="G1182" s="8"/>
      <c r="I1182" t="e">
        <f>INDEX('Helper - Drop-downs'!$C$12:$C$24,MATCH(C1182,'Helper - Drop-downs'!$A$12:$A$24,0))</f>
        <v>#N/A</v>
      </c>
      <c r="J1182" s="44" t="str">
        <f t="shared" si="36"/>
        <v xml:space="preserve"> - </v>
      </c>
      <c r="K1182" s="44" t="e">
        <f>INDEX('Helper - Inputs'!$G$15:$G$66,MATCH(J1182,'Helper - Inputs'!$D$15:$D$66,0),1)</f>
        <v>#N/A</v>
      </c>
      <c r="L1182" s="44" t="e">
        <f t="shared" si="37"/>
        <v>#N/A</v>
      </c>
    </row>
    <row r="1183" spans="1:12" x14ac:dyDescent="0.3">
      <c r="A1183" s="2"/>
      <c r="B1183" s="23"/>
      <c r="C1183" s="8"/>
      <c r="D1183" s="8"/>
      <c r="E1183" s="2"/>
      <c r="F1183" s="2"/>
      <c r="G1183" s="8"/>
      <c r="I1183" t="e">
        <f>INDEX('Helper - Drop-downs'!$C$12:$C$24,MATCH(C1183,'Helper - Drop-downs'!$A$12:$A$24,0))</f>
        <v>#N/A</v>
      </c>
      <c r="J1183" s="44" t="str">
        <f t="shared" si="36"/>
        <v xml:space="preserve"> - </v>
      </c>
      <c r="K1183" s="44" t="e">
        <f>INDEX('Helper - Inputs'!$G$15:$G$66,MATCH(J1183,'Helper - Inputs'!$D$15:$D$66,0),1)</f>
        <v>#N/A</v>
      </c>
      <c r="L1183" s="44" t="e">
        <f t="shared" si="37"/>
        <v>#N/A</v>
      </c>
    </row>
    <row r="1184" spans="1:12" x14ac:dyDescent="0.3">
      <c r="A1184" s="2"/>
      <c r="B1184" s="23"/>
      <c r="C1184" s="8"/>
      <c r="D1184" s="8"/>
      <c r="E1184" s="2"/>
      <c r="F1184" s="2"/>
      <c r="G1184" s="8"/>
      <c r="I1184" t="e">
        <f>INDEX('Helper - Drop-downs'!$C$12:$C$24,MATCH(C1184,'Helper - Drop-downs'!$A$12:$A$24,0))</f>
        <v>#N/A</v>
      </c>
      <c r="J1184" s="44" t="str">
        <f t="shared" si="36"/>
        <v xml:space="preserve"> - </v>
      </c>
      <c r="K1184" s="44" t="e">
        <f>INDEX('Helper - Inputs'!$G$15:$G$66,MATCH(J1184,'Helper - Inputs'!$D$15:$D$66,0),1)</f>
        <v>#N/A</v>
      </c>
      <c r="L1184" s="44" t="e">
        <f t="shared" si="37"/>
        <v>#N/A</v>
      </c>
    </row>
    <row r="1185" spans="1:12" x14ac:dyDescent="0.3">
      <c r="A1185" s="2"/>
      <c r="B1185" s="23"/>
      <c r="C1185" s="8"/>
      <c r="D1185" s="8"/>
      <c r="E1185" s="2"/>
      <c r="F1185" s="2"/>
      <c r="G1185" s="8"/>
      <c r="I1185" t="e">
        <f>INDEX('Helper - Drop-downs'!$C$12:$C$24,MATCH(C1185,'Helper - Drop-downs'!$A$12:$A$24,0))</f>
        <v>#N/A</v>
      </c>
      <c r="J1185" s="44" t="str">
        <f t="shared" si="36"/>
        <v xml:space="preserve"> - </v>
      </c>
      <c r="K1185" s="44" t="e">
        <f>INDEX('Helper - Inputs'!$G$15:$G$66,MATCH(J1185,'Helper - Inputs'!$D$15:$D$66,0),1)</f>
        <v>#N/A</v>
      </c>
      <c r="L1185" s="44" t="e">
        <f t="shared" si="37"/>
        <v>#N/A</v>
      </c>
    </row>
    <row r="1186" spans="1:12" x14ac:dyDescent="0.3">
      <c r="A1186" s="2"/>
      <c r="B1186" s="23"/>
      <c r="C1186" s="8"/>
      <c r="D1186" s="8"/>
      <c r="E1186" s="2"/>
      <c r="F1186" s="2"/>
      <c r="G1186" s="8"/>
      <c r="I1186" t="e">
        <f>INDEX('Helper - Drop-downs'!$C$12:$C$24,MATCH(C1186,'Helper - Drop-downs'!$A$12:$A$24,0))</f>
        <v>#N/A</v>
      </c>
      <c r="J1186" s="44" t="str">
        <f t="shared" si="36"/>
        <v xml:space="preserve"> - </v>
      </c>
      <c r="K1186" s="44" t="e">
        <f>INDEX('Helper - Inputs'!$G$15:$G$66,MATCH(J1186,'Helper - Inputs'!$D$15:$D$66,0),1)</f>
        <v>#N/A</v>
      </c>
      <c r="L1186" s="44" t="e">
        <f t="shared" si="37"/>
        <v>#N/A</v>
      </c>
    </row>
    <row r="1187" spans="1:12" x14ac:dyDescent="0.3">
      <c r="A1187" s="2"/>
      <c r="B1187" s="23"/>
      <c r="C1187" s="8"/>
      <c r="D1187" s="8"/>
      <c r="E1187" s="2"/>
      <c r="F1187" s="2"/>
      <c r="G1187" s="8"/>
      <c r="I1187" t="e">
        <f>INDEX('Helper - Drop-downs'!$C$12:$C$24,MATCH(C1187,'Helper - Drop-downs'!$A$12:$A$24,0))</f>
        <v>#N/A</v>
      </c>
      <c r="J1187" s="44" t="str">
        <f t="shared" si="36"/>
        <v xml:space="preserve"> - </v>
      </c>
      <c r="K1187" s="44" t="e">
        <f>INDEX('Helper - Inputs'!$G$15:$G$66,MATCH(J1187,'Helper - Inputs'!$D$15:$D$66,0),1)</f>
        <v>#N/A</v>
      </c>
      <c r="L1187" s="44" t="e">
        <f t="shared" si="37"/>
        <v>#N/A</v>
      </c>
    </row>
    <row r="1188" spans="1:12" x14ac:dyDescent="0.3">
      <c r="A1188" s="2"/>
      <c r="B1188" s="23"/>
      <c r="C1188" s="8"/>
      <c r="D1188" s="8"/>
      <c r="E1188" s="2"/>
      <c r="F1188" s="2"/>
      <c r="G1188" s="8"/>
      <c r="I1188" t="e">
        <f>INDEX('Helper - Drop-downs'!$C$12:$C$24,MATCH(C1188,'Helper - Drop-downs'!$A$12:$A$24,0))</f>
        <v>#N/A</v>
      </c>
      <c r="J1188" s="44" t="str">
        <f t="shared" si="36"/>
        <v xml:space="preserve"> - </v>
      </c>
      <c r="K1188" s="44" t="e">
        <f>INDEX('Helper - Inputs'!$G$15:$G$66,MATCH(J1188,'Helper - Inputs'!$D$15:$D$66,0),1)</f>
        <v>#N/A</v>
      </c>
      <c r="L1188" s="44" t="e">
        <f t="shared" si="37"/>
        <v>#N/A</v>
      </c>
    </row>
    <row r="1189" spans="1:12" x14ac:dyDescent="0.3">
      <c r="A1189" s="2"/>
      <c r="B1189" s="23"/>
      <c r="C1189" s="8"/>
      <c r="D1189" s="8"/>
      <c r="E1189" s="2"/>
      <c r="F1189" s="2"/>
      <c r="G1189" s="8"/>
      <c r="I1189" t="e">
        <f>INDEX('Helper - Drop-downs'!$C$12:$C$24,MATCH(C1189,'Helper - Drop-downs'!$A$12:$A$24,0))</f>
        <v>#N/A</v>
      </c>
      <c r="J1189" s="44" t="str">
        <f t="shared" si="36"/>
        <v xml:space="preserve"> - </v>
      </c>
      <c r="K1189" s="44" t="e">
        <f>INDEX('Helper - Inputs'!$G$15:$G$66,MATCH(J1189,'Helper - Inputs'!$D$15:$D$66,0),1)</f>
        <v>#N/A</v>
      </c>
      <c r="L1189" s="44" t="e">
        <f t="shared" si="37"/>
        <v>#N/A</v>
      </c>
    </row>
    <row r="1190" spans="1:12" x14ac:dyDescent="0.3">
      <c r="A1190" s="2"/>
      <c r="B1190" s="23"/>
      <c r="C1190" s="8"/>
      <c r="D1190" s="8"/>
      <c r="E1190" s="2"/>
      <c r="F1190" s="2"/>
      <c r="G1190" s="8"/>
      <c r="I1190" t="e">
        <f>INDEX('Helper - Drop-downs'!$C$12:$C$24,MATCH(C1190,'Helper - Drop-downs'!$A$12:$A$24,0))</f>
        <v>#N/A</v>
      </c>
      <c r="J1190" s="44" t="str">
        <f t="shared" si="36"/>
        <v xml:space="preserve"> - </v>
      </c>
      <c r="K1190" s="44" t="e">
        <f>INDEX('Helper - Inputs'!$G$15:$G$66,MATCH(J1190,'Helper - Inputs'!$D$15:$D$66,0),1)</f>
        <v>#N/A</v>
      </c>
      <c r="L1190" s="44" t="e">
        <f t="shared" si="37"/>
        <v>#N/A</v>
      </c>
    </row>
    <row r="1191" spans="1:12" x14ac:dyDescent="0.3">
      <c r="A1191" s="2"/>
      <c r="B1191" s="23"/>
      <c r="C1191" s="8"/>
      <c r="D1191" s="8"/>
      <c r="E1191" s="2"/>
      <c r="F1191" s="2"/>
      <c r="G1191" s="8"/>
      <c r="I1191" t="e">
        <f>INDEX('Helper - Drop-downs'!$C$12:$C$24,MATCH(C1191,'Helper - Drop-downs'!$A$12:$A$24,0))</f>
        <v>#N/A</v>
      </c>
      <c r="J1191" s="44" t="str">
        <f t="shared" si="36"/>
        <v xml:space="preserve"> - </v>
      </c>
      <c r="K1191" s="44" t="e">
        <f>INDEX('Helper - Inputs'!$G$15:$G$66,MATCH(J1191,'Helper - Inputs'!$D$15:$D$66,0),1)</f>
        <v>#N/A</v>
      </c>
      <c r="L1191" s="44" t="e">
        <f t="shared" si="37"/>
        <v>#N/A</v>
      </c>
    </row>
    <row r="1192" spans="1:12" x14ac:dyDescent="0.3">
      <c r="A1192" s="2"/>
      <c r="B1192" s="23"/>
      <c r="C1192" s="8"/>
      <c r="D1192" s="8"/>
      <c r="E1192" s="2"/>
      <c r="F1192" s="2"/>
      <c r="G1192" s="8"/>
      <c r="I1192" t="e">
        <f>INDEX('Helper - Drop-downs'!$C$12:$C$24,MATCH(C1192,'Helper - Drop-downs'!$A$12:$A$24,0))</f>
        <v>#N/A</v>
      </c>
      <c r="J1192" s="44" t="str">
        <f t="shared" si="36"/>
        <v xml:space="preserve"> - </v>
      </c>
      <c r="K1192" s="44" t="e">
        <f>INDEX('Helper - Inputs'!$G$15:$G$66,MATCH(J1192,'Helper - Inputs'!$D$15:$D$66,0),1)</f>
        <v>#N/A</v>
      </c>
      <c r="L1192" s="44" t="e">
        <f t="shared" si="37"/>
        <v>#N/A</v>
      </c>
    </row>
    <row r="1193" spans="1:12" x14ac:dyDescent="0.3">
      <c r="A1193" s="2"/>
      <c r="B1193" s="23"/>
      <c r="C1193" s="8"/>
      <c r="D1193" s="8"/>
      <c r="E1193" s="2"/>
      <c r="F1193" s="2"/>
      <c r="G1193" s="8"/>
      <c r="I1193" t="e">
        <f>INDEX('Helper - Drop-downs'!$C$12:$C$24,MATCH(C1193,'Helper - Drop-downs'!$A$12:$A$24,0))</f>
        <v>#N/A</v>
      </c>
      <c r="J1193" s="44" t="str">
        <f t="shared" si="36"/>
        <v xml:space="preserve"> - </v>
      </c>
      <c r="K1193" s="44" t="e">
        <f>INDEX('Helper - Inputs'!$G$15:$G$66,MATCH(J1193,'Helper - Inputs'!$D$15:$D$66,0),1)</f>
        <v>#N/A</v>
      </c>
      <c r="L1193" s="44" t="e">
        <f t="shared" si="37"/>
        <v>#N/A</v>
      </c>
    </row>
    <row r="1194" spans="1:12" x14ac:dyDescent="0.3">
      <c r="A1194" s="2"/>
      <c r="B1194" s="23"/>
      <c r="C1194" s="8"/>
      <c r="D1194" s="8"/>
      <c r="E1194" s="2"/>
      <c r="F1194" s="2"/>
      <c r="G1194" s="8"/>
      <c r="I1194" t="e">
        <f>INDEX('Helper - Drop-downs'!$C$12:$C$24,MATCH(C1194,'Helper - Drop-downs'!$A$12:$A$24,0))</f>
        <v>#N/A</v>
      </c>
      <c r="J1194" s="44" t="str">
        <f t="shared" si="36"/>
        <v xml:space="preserve"> - </v>
      </c>
      <c r="K1194" s="44" t="e">
        <f>INDEX('Helper - Inputs'!$G$15:$G$66,MATCH(J1194,'Helper - Inputs'!$D$15:$D$66,0),1)</f>
        <v>#N/A</v>
      </c>
      <c r="L1194" s="44" t="e">
        <f t="shared" si="37"/>
        <v>#N/A</v>
      </c>
    </row>
    <row r="1195" spans="1:12" x14ac:dyDescent="0.3">
      <c r="A1195" s="2"/>
      <c r="B1195" s="23"/>
      <c r="C1195" s="8"/>
      <c r="D1195" s="8"/>
      <c r="E1195" s="2"/>
      <c r="F1195" s="2"/>
      <c r="G1195" s="8"/>
      <c r="I1195" t="e">
        <f>INDEX('Helper - Drop-downs'!$C$12:$C$24,MATCH(C1195,'Helper - Drop-downs'!$A$12:$A$24,0))</f>
        <v>#N/A</v>
      </c>
      <c r="J1195" s="44" t="str">
        <f t="shared" si="36"/>
        <v xml:space="preserve"> - </v>
      </c>
      <c r="K1195" s="44" t="e">
        <f>INDEX('Helper - Inputs'!$G$15:$G$66,MATCH(J1195,'Helper - Inputs'!$D$15:$D$66,0),1)</f>
        <v>#N/A</v>
      </c>
      <c r="L1195" s="44" t="e">
        <f t="shared" si="37"/>
        <v>#N/A</v>
      </c>
    </row>
    <row r="1196" spans="1:12" x14ac:dyDescent="0.3">
      <c r="A1196" s="2"/>
      <c r="B1196" s="23"/>
      <c r="C1196" s="8"/>
      <c r="D1196" s="8"/>
      <c r="E1196" s="2"/>
      <c r="F1196" s="2"/>
      <c r="G1196" s="8"/>
      <c r="I1196" t="e">
        <f>INDEX('Helper - Drop-downs'!$C$12:$C$24,MATCH(C1196,'Helper - Drop-downs'!$A$12:$A$24,0))</f>
        <v>#N/A</v>
      </c>
      <c r="J1196" s="44" t="str">
        <f t="shared" si="36"/>
        <v xml:space="preserve"> - </v>
      </c>
      <c r="K1196" s="44" t="e">
        <f>INDEX('Helper - Inputs'!$G$15:$G$66,MATCH(J1196,'Helper - Inputs'!$D$15:$D$66,0),1)</f>
        <v>#N/A</v>
      </c>
      <c r="L1196" s="44" t="e">
        <f t="shared" si="37"/>
        <v>#N/A</v>
      </c>
    </row>
    <row r="1197" spans="1:12" x14ac:dyDescent="0.3">
      <c r="A1197" s="2"/>
      <c r="B1197" s="23"/>
      <c r="C1197" s="8"/>
      <c r="D1197" s="8"/>
      <c r="E1197" s="2"/>
      <c r="F1197" s="2"/>
      <c r="G1197" s="8"/>
      <c r="I1197" t="e">
        <f>INDEX('Helper - Drop-downs'!$C$12:$C$24,MATCH(C1197,'Helper - Drop-downs'!$A$12:$A$24,0))</f>
        <v>#N/A</v>
      </c>
      <c r="J1197" s="44" t="str">
        <f t="shared" si="36"/>
        <v xml:space="preserve"> - </v>
      </c>
      <c r="K1197" s="44" t="e">
        <f>INDEX('Helper - Inputs'!$G$15:$G$66,MATCH(J1197,'Helper - Inputs'!$D$15:$D$66,0),1)</f>
        <v>#N/A</v>
      </c>
      <c r="L1197" s="44" t="e">
        <f t="shared" si="37"/>
        <v>#N/A</v>
      </c>
    </row>
    <row r="1198" spans="1:12" x14ac:dyDescent="0.3">
      <c r="A1198" s="2"/>
      <c r="B1198" s="23"/>
      <c r="C1198" s="8"/>
      <c r="D1198" s="8"/>
      <c r="E1198" s="2"/>
      <c r="F1198" s="2"/>
      <c r="G1198" s="8"/>
      <c r="I1198" t="e">
        <f>INDEX('Helper - Drop-downs'!$C$12:$C$24,MATCH(C1198,'Helper - Drop-downs'!$A$12:$A$24,0))</f>
        <v>#N/A</v>
      </c>
      <c r="J1198" s="44" t="str">
        <f t="shared" si="36"/>
        <v xml:space="preserve"> - </v>
      </c>
      <c r="K1198" s="44" t="e">
        <f>INDEX('Helper - Inputs'!$G$15:$G$66,MATCH(J1198,'Helper - Inputs'!$D$15:$D$66,0),1)</f>
        <v>#N/A</v>
      </c>
      <c r="L1198" s="44" t="e">
        <f t="shared" si="37"/>
        <v>#N/A</v>
      </c>
    </row>
    <row r="1199" spans="1:12" x14ac:dyDescent="0.3">
      <c r="A1199" s="2"/>
      <c r="B1199" s="23"/>
      <c r="C1199" s="8"/>
      <c r="D1199" s="8"/>
      <c r="E1199" s="2"/>
      <c r="F1199" s="2"/>
      <c r="G1199" s="8"/>
      <c r="I1199" t="e">
        <f>INDEX('Helper - Drop-downs'!$C$12:$C$24,MATCH(C1199,'Helper - Drop-downs'!$A$12:$A$24,0))</f>
        <v>#N/A</v>
      </c>
      <c r="J1199" s="44" t="str">
        <f t="shared" si="36"/>
        <v xml:space="preserve"> - </v>
      </c>
      <c r="K1199" s="44" t="e">
        <f>INDEX('Helper - Inputs'!$G$15:$G$66,MATCH(J1199,'Helper - Inputs'!$D$15:$D$66,0),1)</f>
        <v>#N/A</v>
      </c>
      <c r="L1199" s="44" t="e">
        <f t="shared" si="37"/>
        <v>#N/A</v>
      </c>
    </row>
    <row r="1200" spans="1:12" x14ac:dyDescent="0.3">
      <c r="A1200" s="2"/>
      <c r="B1200" s="23"/>
      <c r="C1200" s="8"/>
      <c r="D1200" s="8"/>
      <c r="E1200" s="2"/>
      <c r="F1200" s="2"/>
      <c r="G1200" s="8"/>
      <c r="I1200" t="e">
        <f>INDEX('Helper - Drop-downs'!$C$12:$C$24,MATCH(C1200,'Helper - Drop-downs'!$A$12:$A$24,0))</f>
        <v>#N/A</v>
      </c>
      <c r="J1200" s="44" t="str">
        <f t="shared" si="36"/>
        <v xml:space="preserve"> - </v>
      </c>
      <c r="K1200" s="44" t="e">
        <f>INDEX('Helper - Inputs'!$G$15:$G$66,MATCH(J1200,'Helper - Inputs'!$D$15:$D$66,0),1)</f>
        <v>#N/A</v>
      </c>
      <c r="L1200" s="44" t="e">
        <f t="shared" si="37"/>
        <v>#N/A</v>
      </c>
    </row>
    <row r="1201" spans="1:12" x14ac:dyDescent="0.3">
      <c r="A1201" s="2"/>
      <c r="B1201" s="23"/>
      <c r="C1201" s="8"/>
      <c r="D1201" s="8"/>
      <c r="E1201" s="2"/>
      <c r="F1201" s="2"/>
      <c r="G1201" s="8"/>
      <c r="I1201" t="e">
        <f>INDEX('Helper - Drop-downs'!$C$12:$C$24,MATCH(C1201,'Helper - Drop-downs'!$A$12:$A$24,0))</f>
        <v>#N/A</v>
      </c>
      <c r="J1201" s="44" t="str">
        <f t="shared" si="36"/>
        <v xml:space="preserve"> - </v>
      </c>
      <c r="K1201" s="44" t="e">
        <f>INDEX('Helper - Inputs'!$G$15:$G$66,MATCH(J1201,'Helper - Inputs'!$D$15:$D$66,0),1)</f>
        <v>#N/A</v>
      </c>
      <c r="L1201" s="44" t="e">
        <f t="shared" si="37"/>
        <v>#N/A</v>
      </c>
    </row>
    <row r="1202" spans="1:12" x14ac:dyDescent="0.3">
      <c r="A1202" s="2"/>
      <c r="B1202" s="23"/>
      <c r="C1202" s="8"/>
      <c r="D1202" s="8"/>
      <c r="E1202" s="2"/>
      <c r="F1202" s="2"/>
      <c r="G1202" s="8"/>
      <c r="I1202" t="e">
        <f>INDEX('Helper - Drop-downs'!$C$12:$C$24,MATCH(C1202,'Helper - Drop-downs'!$A$12:$A$24,0))</f>
        <v>#N/A</v>
      </c>
      <c r="J1202" s="44" t="str">
        <f t="shared" si="36"/>
        <v xml:space="preserve"> - </v>
      </c>
      <c r="K1202" s="44" t="e">
        <f>INDEX('Helper - Inputs'!$G$15:$G$66,MATCH(J1202,'Helper - Inputs'!$D$15:$D$66,0),1)</f>
        <v>#N/A</v>
      </c>
      <c r="L1202" s="44" t="e">
        <f t="shared" si="37"/>
        <v>#N/A</v>
      </c>
    </row>
    <row r="1203" spans="1:12" x14ac:dyDescent="0.3">
      <c r="A1203" s="2"/>
      <c r="B1203" s="23"/>
      <c r="C1203" s="8"/>
      <c r="D1203" s="8"/>
      <c r="E1203" s="2"/>
      <c r="F1203" s="2"/>
      <c r="G1203" s="8"/>
      <c r="I1203" t="e">
        <f>INDEX('Helper - Drop-downs'!$C$12:$C$24,MATCH(C1203,'Helper - Drop-downs'!$A$12:$A$24,0))</f>
        <v>#N/A</v>
      </c>
      <c r="J1203" s="44" t="str">
        <f t="shared" si="36"/>
        <v xml:space="preserve"> - </v>
      </c>
      <c r="K1203" s="44" t="e">
        <f>INDEX('Helper - Inputs'!$G$15:$G$66,MATCH(J1203,'Helper - Inputs'!$D$15:$D$66,0),1)</f>
        <v>#N/A</v>
      </c>
      <c r="L1203" s="44" t="e">
        <f t="shared" si="37"/>
        <v>#N/A</v>
      </c>
    </row>
    <row r="1204" spans="1:12" x14ac:dyDescent="0.3">
      <c r="A1204" s="2"/>
      <c r="B1204" s="23"/>
      <c r="C1204" s="8"/>
      <c r="D1204" s="8"/>
      <c r="E1204" s="2"/>
      <c r="F1204" s="2"/>
      <c r="G1204" s="8"/>
      <c r="I1204" t="e">
        <f>INDEX('Helper - Drop-downs'!$C$12:$C$24,MATCH(C1204,'Helper - Drop-downs'!$A$12:$A$24,0))</f>
        <v>#N/A</v>
      </c>
      <c r="J1204" s="44" t="str">
        <f t="shared" si="36"/>
        <v xml:space="preserve"> - </v>
      </c>
      <c r="K1204" s="44" t="e">
        <f>INDEX('Helper - Inputs'!$G$15:$G$66,MATCH(J1204,'Helper - Inputs'!$D$15:$D$66,0),1)</f>
        <v>#N/A</v>
      </c>
      <c r="L1204" s="44" t="e">
        <f t="shared" si="37"/>
        <v>#N/A</v>
      </c>
    </row>
    <row r="1205" spans="1:12" x14ac:dyDescent="0.3">
      <c r="A1205" s="2"/>
      <c r="B1205" s="23"/>
      <c r="C1205" s="8"/>
      <c r="D1205" s="8"/>
      <c r="E1205" s="2"/>
      <c r="F1205" s="2"/>
      <c r="G1205" s="8"/>
      <c r="I1205" t="e">
        <f>INDEX('Helper - Drop-downs'!$C$12:$C$24,MATCH(C1205,'Helper - Drop-downs'!$A$12:$A$24,0))</f>
        <v>#N/A</v>
      </c>
      <c r="J1205" s="44" t="str">
        <f t="shared" si="36"/>
        <v xml:space="preserve"> - </v>
      </c>
      <c r="K1205" s="44" t="e">
        <f>INDEX('Helper - Inputs'!$G$15:$G$66,MATCH(J1205,'Helper - Inputs'!$D$15:$D$66,0),1)</f>
        <v>#N/A</v>
      </c>
      <c r="L1205" s="44" t="e">
        <f t="shared" si="37"/>
        <v>#N/A</v>
      </c>
    </row>
    <row r="1206" spans="1:12" x14ac:dyDescent="0.3">
      <c r="A1206" s="2"/>
      <c r="B1206" s="23"/>
      <c r="C1206" s="8"/>
      <c r="D1206" s="8"/>
      <c r="E1206" s="2"/>
      <c r="F1206" s="2"/>
      <c r="G1206" s="8"/>
      <c r="I1206" t="e">
        <f>INDEX('Helper - Drop-downs'!$C$12:$C$24,MATCH(C1206,'Helper - Drop-downs'!$A$12:$A$24,0))</f>
        <v>#N/A</v>
      </c>
      <c r="J1206" s="44" t="str">
        <f t="shared" si="36"/>
        <v xml:space="preserve"> - </v>
      </c>
      <c r="K1206" s="44" t="e">
        <f>INDEX('Helper - Inputs'!$G$15:$G$66,MATCH(J1206,'Helper - Inputs'!$D$15:$D$66,0),1)</f>
        <v>#N/A</v>
      </c>
      <c r="L1206" s="44" t="e">
        <f t="shared" si="37"/>
        <v>#N/A</v>
      </c>
    </row>
    <row r="1207" spans="1:12" x14ac:dyDescent="0.3">
      <c r="A1207" s="2"/>
      <c r="B1207" s="23"/>
      <c r="C1207" s="8"/>
      <c r="D1207" s="8"/>
      <c r="E1207" s="2"/>
      <c r="F1207" s="2"/>
      <c r="G1207" s="8"/>
      <c r="I1207" t="e">
        <f>INDEX('Helper - Drop-downs'!$C$12:$C$24,MATCH(C1207,'Helper - Drop-downs'!$A$12:$A$24,0))</f>
        <v>#N/A</v>
      </c>
      <c r="J1207" s="44" t="str">
        <f t="shared" si="36"/>
        <v xml:space="preserve"> - </v>
      </c>
      <c r="K1207" s="44" t="e">
        <f>INDEX('Helper - Inputs'!$G$15:$G$66,MATCH(J1207,'Helper - Inputs'!$D$15:$D$66,0),1)</f>
        <v>#N/A</v>
      </c>
      <c r="L1207" s="44" t="e">
        <f t="shared" si="37"/>
        <v>#N/A</v>
      </c>
    </row>
    <row r="1208" spans="1:12" x14ac:dyDescent="0.3">
      <c r="A1208" s="2"/>
      <c r="B1208" s="23"/>
      <c r="C1208" s="8"/>
      <c r="D1208" s="8"/>
      <c r="E1208" s="2"/>
      <c r="F1208" s="2"/>
      <c r="G1208" s="8"/>
      <c r="I1208" t="e">
        <f>INDEX('Helper - Drop-downs'!$C$12:$C$24,MATCH(C1208,'Helper - Drop-downs'!$A$12:$A$24,0))</f>
        <v>#N/A</v>
      </c>
      <c r="J1208" s="44" t="str">
        <f t="shared" si="36"/>
        <v xml:space="preserve"> - </v>
      </c>
      <c r="K1208" s="44" t="e">
        <f>INDEX('Helper - Inputs'!$G$15:$G$66,MATCH(J1208,'Helper - Inputs'!$D$15:$D$66,0),1)</f>
        <v>#N/A</v>
      </c>
      <c r="L1208" s="44" t="e">
        <f t="shared" si="37"/>
        <v>#N/A</v>
      </c>
    </row>
    <row r="1209" spans="1:12" x14ac:dyDescent="0.3">
      <c r="A1209" s="2"/>
      <c r="B1209" s="23"/>
      <c r="C1209" s="8"/>
      <c r="D1209" s="8"/>
      <c r="E1209" s="2"/>
      <c r="F1209" s="2"/>
      <c r="G1209" s="8"/>
      <c r="I1209" t="e">
        <f>INDEX('Helper - Drop-downs'!$C$12:$C$24,MATCH(C1209,'Helper - Drop-downs'!$A$12:$A$24,0))</f>
        <v>#N/A</v>
      </c>
      <c r="J1209" s="44" t="str">
        <f t="shared" si="36"/>
        <v xml:space="preserve"> - </v>
      </c>
      <c r="K1209" s="44" t="e">
        <f>INDEX('Helper - Inputs'!$G$15:$G$66,MATCH(J1209,'Helper - Inputs'!$D$15:$D$66,0),1)</f>
        <v>#N/A</v>
      </c>
      <c r="L1209" s="44" t="e">
        <f t="shared" si="37"/>
        <v>#N/A</v>
      </c>
    </row>
    <row r="1210" spans="1:12" x14ac:dyDescent="0.3">
      <c r="A1210" s="2"/>
      <c r="B1210" s="23"/>
      <c r="C1210" s="8"/>
      <c r="D1210" s="8"/>
      <c r="E1210" s="2"/>
      <c r="F1210" s="2"/>
      <c r="G1210" s="8"/>
      <c r="I1210" t="e">
        <f>INDEX('Helper - Drop-downs'!$C$12:$C$24,MATCH(C1210,'Helper - Drop-downs'!$A$12:$A$24,0))</f>
        <v>#N/A</v>
      </c>
      <c r="J1210" s="44" t="str">
        <f t="shared" si="36"/>
        <v xml:space="preserve"> - </v>
      </c>
      <c r="K1210" s="44" t="e">
        <f>INDEX('Helper - Inputs'!$G$15:$G$66,MATCH(J1210,'Helper - Inputs'!$D$15:$D$66,0),1)</f>
        <v>#N/A</v>
      </c>
      <c r="L1210" s="44" t="e">
        <f t="shared" si="37"/>
        <v>#N/A</v>
      </c>
    </row>
    <row r="1211" spans="1:12" x14ac:dyDescent="0.3">
      <c r="A1211" s="2"/>
      <c r="B1211" s="23"/>
      <c r="C1211" s="8"/>
      <c r="D1211" s="8"/>
      <c r="E1211" s="2"/>
      <c r="F1211" s="2"/>
      <c r="G1211" s="8"/>
      <c r="I1211" t="e">
        <f>INDEX('Helper - Drop-downs'!$C$12:$C$24,MATCH(C1211,'Helper - Drop-downs'!$A$12:$A$24,0))</f>
        <v>#N/A</v>
      </c>
      <c r="J1211" s="44" t="str">
        <f t="shared" si="36"/>
        <v xml:space="preserve"> - </v>
      </c>
      <c r="K1211" s="44" t="e">
        <f>INDEX('Helper - Inputs'!$G$15:$G$66,MATCH(J1211,'Helper - Inputs'!$D$15:$D$66,0),1)</f>
        <v>#N/A</v>
      </c>
      <c r="L1211" s="44" t="e">
        <f t="shared" si="37"/>
        <v>#N/A</v>
      </c>
    </row>
    <row r="1212" spans="1:12" x14ac:dyDescent="0.3">
      <c r="A1212" s="2"/>
      <c r="B1212" s="23"/>
      <c r="C1212" s="8"/>
      <c r="D1212" s="8"/>
      <c r="E1212" s="2"/>
      <c r="F1212" s="2"/>
      <c r="G1212" s="8"/>
      <c r="I1212" t="e">
        <f>INDEX('Helper - Drop-downs'!$C$12:$C$24,MATCH(C1212,'Helper - Drop-downs'!$A$12:$A$24,0))</f>
        <v>#N/A</v>
      </c>
      <c r="J1212" s="44" t="str">
        <f t="shared" si="36"/>
        <v xml:space="preserve"> - </v>
      </c>
      <c r="K1212" s="44" t="e">
        <f>INDEX('Helper - Inputs'!$G$15:$G$66,MATCH(J1212,'Helper - Inputs'!$D$15:$D$66,0),1)</f>
        <v>#N/A</v>
      </c>
      <c r="L1212" s="44" t="e">
        <f t="shared" si="37"/>
        <v>#N/A</v>
      </c>
    </row>
    <row r="1213" spans="1:12" x14ac:dyDescent="0.3">
      <c r="A1213" s="2"/>
      <c r="B1213" s="23"/>
      <c r="C1213" s="8"/>
      <c r="D1213" s="8"/>
      <c r="E1213" s="2"/>
      <c r="F1213" s="2"/>
      <c r="G1213" s="8"/>
      <c r="I1213" t="e">
        <f>INDEX('Helper - Drop-downs'!$C$12:$C$24,MATCH(C1213,'Helper - Drop-downs'!$A$12:$A$24,0))</f>
        <v>#N/A</v>
      </c>
      <c r="J1213" s="44" t="str">
        <f t="shared" si="36"/>
        <v xml:space="preserve"> - </v>
      </c>
      <c r="K1213" s="44" t="e">
        <f>INDEX('Helper - Inputs'!$G$15:$G$66,MATCH(J1213,'Helper - Inputs'!$D$15:$D$66,0),1)</f>
        <v>#N/A</v>
      </c>
      <c r="L1213" s="44" t="e">
        <f t="shared" si="37"/>
        <v>#N/A</v>
      </c>
    </row>
    <row r="1214" spans="1:12" x14ac:dyDescent="0.3">
      <c r="A1214" s="2"/>
      <c r="B1214" s="23"/>
      <c r="C1214" s="8"/>
      <c r="D1214" s="8"/>
      <c r="E1214" s="2"/>
      <c r="F1214" s="2"/>
      <c r="G1214" s="8"/>
      <c r="I1214" t="e">
        <f>INDEX('Helper - Drop-downs'!$C$12:$C$24,MATCH(C1214,'Helper - Drop-downs'!$A$12:$A$24,0))</f>
        <v>#N/A</v>
      </c>
      <c r="J1214" s="44" t="str">
        <f t="shared" si="36"/>
        <v xml:space="preserve"> - </v>
      </c>
      <c r="K1214" s="44" t="e">
        <f>INDEX('Helper - Inputs'!$G$15:$G$66,MATCH(J1214,'Helper - Inputs'!$D$15:$D$66,0),1)</f>
        <v>#N/A</v>
      </c>
      <c r="L1214" s="44" t="e">
        <f t="shared" si="37"/>
        <v>#N/A</v>
      </c>
    </row>
    <row r="1215" spans="1:12" x14ac:dyDescent="0.3">
      <c r="A1215" s="2"/>
      <c r="B1215" s="23"/>
      <c r="C1215" s="8"/>
      <c r="D1215" s="8"/>
      <c r="E1215" s="2"/>
      <c r="F1215" s="2"/>
      <c r="G1215" s="8"/>
      <c r="I1215" t="e">
        <f>INDEX('Helper - Drop-downs'!$C$12:$C$24,MATCH(C1215,'Helper - Drop-downs'!$A$12:$A$24,0))</f>
        <v>#N/A</v>
      </c>
      <c r="J1215" s="44" t="str">
        <f t="shared" si="36"/>
        <v xml:space="preserve"> - </v>
      </c>
      <c r="K1215" s="44" t="e">
        <f>INDEX('Helper - Inputs'!$G$15:$G$66,MATCH(J1215,'Helper - Inputs'!$D$15:$D$66,0),1)</f>
        <v>#N/A</v>
      </c>
      <c r="L1215" s="44" t="e">
        <f t="shared" si="37"/>
        <v>#N/A</v>
      </c>
    </row>
    <row r="1216" spans="1:12" x14ac:dyDescent="0.3">
      <c r="A1216" s="2"/>
      <c r="B1216" s="23"/>
      <c r="C1216" s="8"/>
      <c r="D1216" s="8"/>
      <c r="E1216" s="2"/>
      <c r="F1216" s="2"/>
      <c r="G1216" s="8"/>
      <c r="I1216" t="e">
        <f>INDEX('Helper - Drop-downs'!$C$12:$C$24,MATCH(C1216,'Helper - Drop-downs'!$A$12:$A$24,0))</f>
        <v>#N/A</v>
      </c>
      <c r="J1216" s="44" t="str">
        <f t="shared" si="36"/>
        <v xml:space="preserve"> - </v>
      </c>
      <c r="K1216" s="44" t="e">
        <f>INDEX('Helper - Inputs'!$G$15:$G$66,MATCH(J1216,'Helper - Inputs'!$D$15:$D$66,0),1)</f>
        <v>#N/A</v>
      </c>
      <c r="L1216" s="44" t="e">
        <f t="shared" si="37"/>
        <v>#N/A</v>
      </c>
    </row>
    <row r="1217" spans="1:12" x14ac:dyDescent="0.3">
      <c r="A1217" s="2"/>
      <c r="B1217" s="23"/>
      <c r="C1217" s="8"/>
      <c r="D1217" s="8"/>
      <c r="E1217" s="2"/>
      <c r="F1217" s="2"/>
      <c r="G1217" s="8"/>
      <c r="I1217" t="e">
        <f>INDEX('Helper - Drop-downs'!$C$12:$C$24,MATCH(C1217,'Helper - Drop-downs'!$A$12:$A$24,0))</f>
        <v>#N/A</v>
      </c>
      <c r="J1217" s="44" t="str">
        <f t="shared" si="36"/>
        <v xml:space="preserve"> - </v>
      </c>
      <c r="K1217" s="44" t="e">
        <f>INDEX('Helper - Inputs'!$G$15:$G$66,MATCH(J1217,'Helper - Inputs'!$D$15:$D$66,0),1)</f>
        <v>#N/A</v>
      </c>
      <c r="L1217" s="44" t="e">
        <f t="shared" si="37"/>
        <v>#N/A</v>
      </c>
    </row>
    <row r="1218" spans="1:12" x14ac:dyDescent="0.3">
      <c r="A1218" s="2"/>
      <c r="B1218" s="23"/>
      <c r="C1218" s="8"/>
      <c r="D1218" s="8"/>
      <c r="E1218" s="2"/>
      <c r="F1218" s="2"/>
      <c r="G1218" s="8"/>
      <c r="I1218" t="e">
        <f>INDEX('Helper - Drop-downs'!$C$12:$C$24,MATCH(C1218,'Helper - Drop-downs'!$A$12:$A$24,0))</f>
        <v>#N/A</v>
      </c>
      <c r="J1218" s="44" t="str">
        <f t="shared" si="36"/>
        <v xml:space="preserve"> - </v>
      </c>
      <c r="K1218" s="44" t="e">
        <f>INDEX('Helper - Inputs'!$G$15:$G$66,MATCH(J1218,'Helper - Inputs'!$D$15:$D$66,0),1)</f>
        <v>#N/A</v>
      </c>
      <c r="L1218" s="44" t="e">
        <f t="shared" si="37"/>
        <v>#N/A</v>
      </c>
    </row>
    <row r="1219" spans="1:12" x14ac:dyDescent="0.3">
      <c r="A1219" s="2"/>
      <c r="B1219" s="23"/>
      <c r="C1219" s="8"/>
      <c r="D1219" s="8"/>
      <c r="E1219" s="2"/>
      <c r="F1219" s="2"/>
      <c r="G1219" s="8"/>
      <c r="I1219" t="e">
        <f>INDEX('Helper - Drop-downs'!$C$12:$C$24,MATCH(C1219,'Helper - Drop-downs'!$A$12:$A$24,0))</f>
        <v>#N/A</v>
      </c>
      <c r="J1219" s="44" t="str">
        <f t="shared" si="36"/>
        <v xml:space="preserve"> - </v>
      </c>
      <c r="K1219" s="44" t="e">
        <f>INDEX('Helper - Inputs'!$G$15:$G$66,MATCH(J1219,'Helper - Inputs'!$D$15:$D$66,0),1)</f>
        <v>#N/A</v>
      </c>
      <c r="L1219" s="44" t="e">
        <f t="shared" si="37"/>
        <v>#N/A</v>
      </c>
    </row>
    <row r="1220" spans="1:12" x14ac:dyDescent="0.3">
      <c r="A1220" s="2"/>
      <c r="B1220" s="23"/>
      <c r="C1220" s="8"/>
      <c r="D1220" s="8"/>
      <c r="E1220" s="2"/>
      <c r="F1220" s="2"/>
      <c r="G1220" s="8"/>
      <c r="I1220" t="e">
        <f>INDEX('Helper - Drop-downs'!$C$12:$C$24,MATCH(C1220,'Helper - Drop-downs'!$A$12:$A$24,0))</f>
        <v>#N/A</v>
      </c>
      <c r="J1220" s="44" t="str">
        <f t="shared" si="36"/>
        <v xml:space="preserve"> - </v>
      </c>
      <c r="K1220" s="44" t="e">
        <f>INDEX('Helper - Inputs'!$G$15:$G$66,MATCH(J1220,'Helper - Inputs'!$D$15:$D$66,0),1)</f>
        <v>#N/A</v>
      </c>
      <c r="L1220" s="44" t="e">
        <f t="shared" si="37"/>
        <v>#N/A</v>
      </c>
    </row>
    <row r="1221" spans="1:12" x14ac:dyDescent="0.3">
      <c r="A1221" s="2"/>
      <c r="B1221" s="23"/>
      <c r="C1221" s="8"/>
      <c r="D1221" s="8"/>
      <c r="E1221" s="2"/>
      <c r="F1221" s="2"/>
      <c r="G1221" s="8"/>
      <c r="I1221" t="e">
        <f>INDEX('Helper - Drop-downs'!$C$12:$C$24,MATCH(C1221,'Helper - Drop-downs'!$A$12:$A$24,0))</f>
        <v>#N/A</v>
      </c>
      <c r="J1221" s="44" t="str">
        <f t="shared" si="36"/>
        <v xml:space="preserve"> - </v>
      </c>
      <c r="K1221" s="44" t="e">
        <f>INDEX('Helper - Inputs'!$G$15:$G$66,MATCH(J1221,'Helper - Inputs'!$D$15:$D$66,0),1)</f>
        <v>#N/A</v>
      </c>
      <c r="L1221" s="44" t="e">
        <f t="shared" si="37"/>
        <v>#N/A</v>
      </c>
    </row>
    <row r="1222" spans="1:12" x14ac:dyDescent="0.3">
      <c r="A1222" s="2"/>
      <c r="B1222" s="23"/>
      <c r="C1222" s="8"/>
      <c r="D1222" s="8"/>
      <c r="E1222" s="2"/>
      <c r="F1222" s="2"/>
      <c r="G1222" s="8"/>
      <c r="I1222" t="e">
        <f>INDEX('Helper - Drop-downs'!$C$12:$C$24,MATCH(C1222,'Helper - Drop-downs'!$A$12:$A$24,0))</f>
        <v>#N/A</v>
      </c>
      <c r="J1222" s="44" t="str">
        <f t="shared" ref="J1222:J1285" si="38">E1222&amp;" - "&amp;F1222</f>
        <v xml:space="preserve"> - </v>
      </c>
      <c r="K1222" s="44" t="e">
        <f>INDEX('Helper - Inputs'!$G$15:$G$66,MATCH(J1222,'Helper - Inputs'!$D$15:$D$66,0),1)</f>
        <v>#N/A</v>
      </c>
      <c r="L1222" s="44" t="e">
        <f t="shared" ref="L1222:L1285" si="39">E1222&amp;" - "&amp;K1222</f>
        <v>#N/A</v>
      </c>
    </row>
    <row r="1223" spans="1:12" x14ac:dyDescent="0.3">
      <c r="A1223" s="2"/>
      <c r="B1223" s="23"/>
      <c r="C1223" s="8"/>
      <c r="D1223" s="8"/>
      <c r="E1223" s="2"/>
      <c r="F1223" s="2"/>
      <c r="G1223" s="8"/>
      <c r="I1223" t="e">
        <f>INDEX('Helper - Drop-downs'!$C$12:$C$24,MATCH(C1223,'Helper - Drop-downs'!$A$12:$A$24,0))</f>
        <v>#N/A</v>
      </c>
      <c r="J1223" s="44" t="str">
        <f t="shared" si="38"/>
        <v xml:space="preserve"> - </v>
      </c>
      <c r="K1223" s="44" t="e">
        <f>INDEX('Helper - Inputs'!$G$15:$G$66,MATCH(J1223,'Helper - Inputs'!$D$15:$D$66,0),1)</f>
        <v>#N/A</v>
      </c>
      <c r="L1223" s="44" t="e">
        <f t="shared" si="39"/>
        <v>#N/A</v>
      </c>
    </row>
    <row r="1224" spans="1:12" x14ac:dyDescent="0.3">
      <c r="A1224" s="2"/>
      <c r="B1224" s="23"/>
      <c r="C1224" s="8"/>
      <c r="D1224" s="8"/>
      <c r="E1224" s="2"/>
      <c r="F1224" s="2"/>
      <c r="G1224" s="8"/>
      <c r="I1224" t="e">
        <f>INDEX('Helper - Drop-downs'!$C$12:$C$24,MATCH(C1224,'Helper - Drop-downs'!$A$12:$A$24,0))</f>
        <v>#N/A</v>
      </c>
      <c r="J1224" s="44" t="str">
        <f t="shared" si="38"/>
        <v xml:space="preserve"> - </v>
      </c>
      <c r="K1224" s="44" t="e">
        <f>INDEX('Helper - Inputs'!$G$15:$G$66,MATCH(J1224,'Helper - Inputs'!$D$15:$D$66,0),1)</f>
        <v>#N/A</v>
      </c>
      <c r="L1224" s="44" t="e">
        <f t="shared" si="39"/>
        <v>#N/A</v>
      </c>
    </row>
    <row r="1225" spans="1:12" x14ac:dyDescent="0.3">
      <c r="A1225" s="2"/>
      <c r="B1225" s="23"/>
      <c r="C1225" s="8"/>
      <c r="D1225" s="8"/>
      <c r="E1225" s="2"/>
      <c r="F1225" s="2"/>
      <c r="G1225" s="8"/>
      <c r="I1225" t="e">
        <f>INDEX('Helper - Drop-downs'!$C$12:$C$24,MATCH(C1225,'Helper - Drop-downs'!$A$12:$A$24,0))</f>
        <v>#N/A</v>
      </c>
      <c r="J1225" s="44" t="str">
        <f t="shared" si="38"/>
        <v xml:space="preserve"> - </v>
      </c>
      <c r="K1225" s="44" t="e">
        <f>INDEX('Helper - Inputs'!$G$15:$G$66,MATCH(J1225,'Helper - Inputs'!$D$15:$D$66,0),1)</f>
        <v>#N/A</v>
      </c>
      <c r="L1225" s="44" t="e">
        <f t="shared" si="39"/>
        <v>#N/A</v>
      </c>
    </row>
    <row r="1226" spans="1:12" x14ac:dyDescent="0.3">
      <c r="A1226" s="2"/>
      <c r="B1226" s="23"/>
      <c r="C1226" s="8"/>
      <c r="D1226" s="8"/>
      <c r="E1226" s="2"/>
      <c r="F1226" s="2"/>
      <c r="G1226" s="8"/>
      <c r="I1226" t="e">
        <f>INDEX('Helper - Drop-downs'!$C$12:$C$24,MATCH(C1226,'Helper - Drop-downs'!$A$12:$A$24,0))</f>
        <v>#N/A</v>
      </c>
      <c r="J1226" s="44" t="str">
        <f t="shared" si="38"/>
        <v xml:space="preserve"> - </v>
      </c>
      <c r="K1226" s="44" t="e">
        <f>INDEX('Helper - Inputs'!$G$15:$G$66,MATCH(J1226,'Helper - Inputs'!$D$15:$D$66,0),1)</f>
        <v>#N/A</v>
      </c>
      <c r="L1226" s="44" t="e">
        <f t="shared" si="39"/>
        <v>#N/A</v>
      </c>
    </row>
    <row r="1227" spans="1:12" x14ac:dyDescent="0.3">
      <c r="A1227" s="2"/>
      <c r="B1227" s="23"/>
      <c r="C1227" s="8"/>
      <c r="D1227" s="8"/>
      <c r="E1227" s="2"/>
      <c r="F1227" s="2"/>
      <c r="G1227" s="8"/>
      <c r="I1227" t="e">
        <f>INDEX('Helper - Drop-downs'!$C$12:$C$24,MATCH(C1227,'Helper - Drop-downs'!$A$12:$A$24,0))</f>
        <v>#N/A</v>
      </c>
      <c r="J1227" s="44" t="str">
        <f t="shared" si="38"/>
        <v xml:space="preserve"> - </v>
      </c>
      <c r="K1227" s="44" t="e">
        <f>INDEX('Helper - Inputs'!$G$15:$G$66,MATCH(J1227,'Helper - Inputs'!$D$15:$D$66,0),1)</f>
        <v>#N/A</v>
      </c>
      <c r="L1227" s="44" t="e">
        <f t="shared" si="39"/>
        <v>#N/A</v>
      </c>
    </row>
    <row r="1228" spans="1:12" x14ac:dyDescent="0.3">
      <c r="A1228" s="2"/>
      <c r="B1228" s="23"/>
      <c r="C1228" s="8"/>
      <c r="D1228" s="8"/>
      <c r="E1228" s="2"/>
      <c r="F1228" s="2"/>
      <c r="G1228" s="8"/>
      <c r="I1228" t="e">
        <f>INDEX('Helper - Drop-downs'!$C$12:$C$24,MATCH(C1228,'Helper - Drop-downs'!$A$12:$A$24,0))</f>
        <v>#N/A</v>
      </c>
      <c r="J1228" s="44" t="str">
        <f t="shared" si="38"/>
        <v xml:space="preserve"> - </v>
      </c>
      <c r="K1228" s="44" t="e">
        <f>INDEX('Helper - Inputs'!$G$15:$G$66,MATCH(J1228,'Helper - Inputs'!$D$15:$D$66,0),1)</f>
        <v>#N/A</v>
      </c>
      <c r="L1228" s="44" t="e">
        <f t="shared" si="39"/>
        <v>#N/A</v>
      </c>
    </row>
    <row r="1229" spans="1:12" x14ac:dyDescent="0.3">
      <c r="A1229" s="2"/>
      <c r="B1229" s="23"/>
      <c r="C1229" s="8"/>
      <c r="D1229" s="8"/>
      <c r="E1229" s="2"/>
      <c r="F1229" s="2"/>
      <c r="G1229" s="8"/>
      <c r="I1229" t="e">
        <f>INDEX('Helper - Drop-downs'!$C$12:$C$24,MATCH(C1229,'Helper - Drop-downs'!$A$12:$A$24,0))</f>
        <v>#N/A</v>
      </c>
      <c r="J1229" s="44" t="str">
        <f t="shared" si="38"/>
        <v xml:space="preserve"> - </v>
      </c>
      <c r="K1229" s="44" t="e">
        <f>INDEX('Helper - Inputs'!$G$15:$G$66,MATCH(J1229,'Helper - Inputs'!$D$15:$D$66,0),1)</f>
        <v>#N/A</v>
      </c>
      <c r="L1229" s="44" t="e">
        <f t="shared" si="39"/>
        <v>#N/A</v>
      </c>
    </row>
    <row r="1230" spans="1:12" x14ac:dyDescent="0.3">
      <c r="A1230" s="2"/>
      <c r="B1230" s="23"/>
      <c r="C1230" s="8"/>
      <c r="D1230" s="8"/>
      <c r="E1230" s="2"/>
      <c r="F1230" s="2"/>
      <c r="G1230" s="8"/>
      <c r="I1230" t="e">
        <f>INDEX('Helper - Drop-downs'!$C$12:$C$24,MATCH(C1230,'Helper - Drop-downs'!$A$12:$A$24,0))</f>
        <v>#N/A</v>
      </c>
      <c r="J1230" s="44" t="str">
        <f t="shared" si="38"/>
        <v xml:space="preserve"> - </v>
      </c>
      <c r="K1230" s="44" t="e">
        <f>INDEX('Helper - Inputs'!$G$15:$G$66,MATCH(J1230,'Helper - Inputs'!$D$15:$D$66,0),1)</f>
        <v>#N/A</v>
      </c>
      <c r="L1230" s="44" t="e">
        <f t="shared" si="39"/>
        <v>#N/A</v>
      </c>
    </row>
    <row r="1231" spans="1:12" x14ac:dyDescent="0.3">
      <c r="A1231" s="2"/>
      <c r="B1231" s="23"/>
      <c r="C1231" s="8"/>
      <c r="D1231" s="8"/>
      <c r="E1231" s="2"/>
      <c r="F1231" s="2"/>
      <c r="G1231" s="8"/>
      <c r="I1231" t="e">
        <f>INDEX('Helper - Drop-downs'!$C$12:$C$24,MATCH(C1231,'Helper - Drop-downs'!$A$12:$A$24,0))</f>
        <v>#N/A</v>
      </c>
      <c r="J1231" s="44" t="str">
        <f t="shared" si="38"/>
        <v xml:space="preserve"> - </v>
      </c>
      <c r="K1231" s="44" t="e">
        <f>INDEX('Helper - Inputs'!$G$15:$G$66,MATCH(J1231,'Helper - Inputs'!$D$15:$D$66,0),1)</f>
        <v>#N/A</v>
      </c>
      <c r="L1231" s="44" t="e">
        <f t="shared" si="39"/>
        <v>#N/A</v>
      </c>
    </row>
    <row r="1232" spans="1:12" x14ac:dyDescent="0.3">
      <c r="A1232" s="2"/>
      <c r="B1232" s="23"/>
      <c r="C1232" s="8"/>
      <c r="D1232" s="8"/>
      <c r="E1232" s="2"/>
      <c r="F1232" s="2"/>
      <c r="G1232" s="8"/>
      <c r="I1232" t="e">
        <f>INDEX('Helper - Drop-downs'!$C$12:$C$24,MATCH(C1232,'Helper - Drop-downs'!$A$12:$A$24,0))</f>
        <v>#N/A</v>
      </c>
      <c r="J1232" s="44" t="str">
        <f t="shared" si="38"/>
        <v xml:space="preserve"> - </v>
      </c>
      <c r="K1232" s="44" t="e">
        <f>INDEX('Helper - Inputs'!$G$15:$G$66,MATCH(J1232,'Helper - Inputs'!$D$15:$D$66,0),1)</f>
        <v>#N/A</v>
      </c>
      <c r="L1232" s="44" t="e">
        <f t="shared" si="39"/>
        <v>#N/A</v>
      </c>
    </row>
    <row r="1233" spans="1:12" x14ac:dyDescent="0.3">
      <c r="A1233" s="2"/>
      <c r="B1233" s="23"/>
      <c r="C1233" s="8"/>
      <c r="D1233" s="8"/>
      <c r="E1233" s="2"/>
      <c r="F1233" s="2"/>
      <c r="G1233" s="8"/>
      <c r="I1233" t="e">
        <f>INDEX('Helper - Drop-downs'!$C$12:$C$24,MATCH(C1233,'Helper - Drop-downs'!$A$12:$A$24,0))</f>
        <v>#N/A</v>
      </c>
      <c r="J1233" s="44" t="str">
        <f t="shared" si="38"/>
        <v xml:space="preserve"> - </v>
      </c>
      <c r="K1233" s="44" t="e">
        <f>INDEX('Helper - Inputs'!$G$15:$G$66,MATCH(J1233,'Helper - Inputs'!$D$15:$D$66,0),1)</f>
        <v>#N/A</v>
      </c>
      <c r="L1233" s="44" t="e">
        <f t="shared" si="39"/>
        <v>#N/A</v>
      </c>
    </row>
    <row r="1234" spans="1:12" x14ac:dyDescent="0.3">
      <c r="A1234" s="2"/>
      <c r="B1234" s="23"/>
      <c r="C1234" s="8"/>
      <c r="D1234" s="8"/>
      <c r="E1234" s="2"/>
      <c r="F1234" s="2"/>
      <c r="G1234" s="8"/>
      <c r="I1234" t="e">
        <f>INDEX('Helper - Drop-downs'!$C$12:$C$24,MATCH(C1234,'Helper - Drop-downs'!$A$12:$A$24,0))</f>
        <v>#N/A</v>
      </c>
      <c r="J1234" s="44" t="str">
        <f t="shared" si="38"/>
        <v xml:space="preserve"> - </v>
      </c>
      <c r="K1234" s="44" t="e">
        <f>INDEX('Helper - Inputs'!$G$15:$G$66,MATCH(J1234,'Helper - Inputs'!$D$15:$D$66,0),1)</f>
        <v>#N/A</v>
      </c>
      <c r="L1234" s="44" t="e">
        <f t="shared" si="39"/>
        <v>#N/A</v>
      </c>
    </row>
    <row r="1235" spans="1:12" x14ac:dyDescent="0.3">
      <c r="A1235" s="2"/>
      <c r="B1235" s="23"/>
      <c r="C1235" s="8"/>
      <c r="D1235" s="8"/>
      <c r="E1235" s="2"/>
      <c r="F1235" s="2"/>
      <c r="G1235" s="8"/>
      <c r="I1235" t="e">
        <f>INDEX('Helper - Drop-downs'!$C$12:$C$24,MATCH(C1235,'Helper - Drop-downs'!$A$12:$A$24,0))</f>
        <v>#N/A</v>
      </c>
      <c r="J1235" s="44" t="str">
        <f t="shared" si="38"/>
        <v xml:space="preserve"> - </v>
      </c>
      <c r="K1235" s="44" t="e">
        <f>INDEX('Helper - Inputs'!$G$15:$G$66,MATCH(J1235,'Helper - Inputs'!$D$15:$D$66,0),1)</f>
        <v>#N/A</v>
      </c>
      <c r="L1235" s="44" t="e">
        <f t="shared" si="39"/>
        <v>#N/A</v>
      </c>
    </row>
    <row r="1236" spans="1:12" x14ac:dyDescent="0.3">
      <c r="A1236" s="2"/>
      <c r="B1236" s="23"/>
      <c r="C1236" s="8"/>
      <c r="D1236" s="8"/>
      <c r="E1236" s="2"/>
      <c r="F1236" s="2"/>
      <c r="G1236" s="8"/>
      <c r="I1236" t="e">
        <f>INDEX('Helper - Drop-downs'!$C$12:$C$24,MATCH(C1236,'Helper - Drop-downs'!$A$12:$A$24,0))</f>
        <v>#N/A</v>
      </c>
      <c r="J1236" s="44" t="str">
        <f t="shared" si="38"/>
        <v xml:space="preserve"> - </v>
      </c>
      <c r="K1236" s="44" t="e">
        <f>INDEX('Helper - Inputs'!$G$15:$G$66,MATCH(J1236,'Helper - Inputs'!$D$15:$D$66,0),1)</f>
        <v>#N/A</v>
      </c>
      <c r="L1236" s="44" t="e">
        <f t="shared" si="39"/>
        <v>#N/A</v>
      </c>
    </row>
    <row r="1237" spans="1:12" x14ac:dyDescent="0.3">
      <c r="A1237" s="2"/>
      <c r="B1237" s="23"/>
      <c r="C1237" s="8"/>
      <c r="D1237" s="8"/>
      <c r="E1237" s="2"/>
      <c r="F1237" s="2"/>
      <c r="G1237" s="8"/>
      <c r="I1237" t="e">
        <f>INDEX('Helper - Drop-downs'!$C$12:$C$24,MATCH(C1237,'Helper - Drop-downs'!$A$12:$A$24,0))</f>
        <v>#N/A</v>
      </c>
      <c r="J1237" s="44" t="str">
        <f t="shared" si="38"/>
        <v xml:space="preserve"> - </v>
      </c>
      <c r="K1237" s="44" t="e">
        <f>INDEX('Helper - Inputs'!$G$15:$G$66,MATCH(J1237,'Helper - Inputs'!$D$15:$D$66,0),1)</f>
        <v>#N/A</v>
      </c>
      <c r="L1237" s="44" t="e">
        <f t="shared" si="39"/>
        <v>#N/A</v>
      </c>
    </row>
    <row r="1238" spans="1:12" x14ac:dyDescent="0.3">
      <c r="A1238" s="2"/>
      <c r="B1238" s="23"/>
      <c r="C1238" s="8"/>
      <c r="D1238" s="8"/>
      <c r="E1238" s="2"/>
      <c r="F1238" s="2"/>
      <c r="G1238" s="8"/>
      <c r="I1238" t="e">
        <f>INDEX('Helper - Drop-downs'!$C$12:$C$24,MATCH(C1238,'Helper - Drop-downs'!$A$12:$A$24,0))</f>
        <v>#N/A</v>
      </c>
      <c r="J1238" s="44" t="str">
        <f t="shared" si="38"/>
        <v xml:space="preserve"> - </v>
      </c>
      <c r="K1238" s="44" t="e">
        <f>INDEX('Helper - Inputs'!$G$15:$G$66,MATCH(J1238,'Helper - Inputs'!$D$15:$D$66,0),1)</f>
        <v>#N/A</v>
      </c>
      <c r="L1238" s="44" t="e">
        <f t="shared" si="39"/>
        <v>#N/A</v>
      </c>
    </row>
    <row r="1239" spans="1:12" x14ac:dyDescent="0.3">
      <c r="A1239" s="2"/>
      <c r="B1239" s="23"/>
      <c r="C1239" s="8"/>
      <c r="D1239" s="8"/>
      <c r="E1239" s="2"/>
      <c r="F1239" s="2"/>
      <c r="G1239" s="8"/>
      <c r="I1239" t="e">
        <f>INDEX('Helper - Drop-downs'!$C$12:$C$24,MATCH(C1239,'Helper - Drop-downs'!$A$12:$A$24,0))</f>
        <v>#N/A</v>
      </c>
      <c r="J1239" s="44" t="str">
        <f t="shared" si="38"/>
        <v xml:space="preserve"> - </v>
      </c>
      <c r="K1239" s="44" t="e">
        <f>INDEX('Helper - Inputs'!$G$15:$G$66,MATCH(J1239,'Helper - Inputs'!$D$15:$D$66,0),1)</f>
        <v>#N/A</v>
      </c>
      <c r="L1239" s="44" t="e">
        <f t="shared" si="39"/>
        <v>#N/A</v>
      </c>
    </row>
    <row r="1240" spans="1:12" x14ac:dyDescent="0.3">
      <c r="A1240" s="2"/>
      <c r="B1240" s="23"/>
      <c r="C1240" s="8"/>
      <c r="D1240" s="8"/>
      <c r="E1240" s="2"/>
      <c r="F1240" s="2"/>
      <c r="G1240" s="8"/>
      <c r="I1240" t="e">
        <f>INDEX('Helper - Drop-downs'!$C$12:$C$24,MATCH(C1240,'Helper - Drop-downs'!$A$12:$A$24,0))</f>
        <v>#N/A</v>
      </c>
      <c r="J1240" s="44" t="str">
        <f t="shared" si="38"/>
        <v xml:space="preserve"> - </v>
      </c>
      <c r="K1240" s="44" t="e">
        <f>INDEX('Helper - Inputs'!$G$15:$G$66,MATCH(J1240,'Helper - Inputs'!$D$15:$D$66,0),1)</f>
        <v>#N/A</v>
      </c>
      <c r="L1240" s="44" t="e">
        <f t="shared" si="39"/>
        <v>#N/A</v>
      </c>
    </row>
    <row r="1241" spans="1:12" x14ac:dyDescent="0.3">
      <c r="A1241" s="2"/>
      <c r="B1241" s="23"/>
      <c r="C1241" s="8"/>
      <c r="D1241" s="8"/>
      <c r="E1241" s="2"/>
      <c r="F1241" s="2"/>
      <c r="G1241" s="8"/>
      <c r="I1241" t="e">
        <f>INDEX('Helper - Drop-downs'!$C$12:$C$24,MATCH(C1241,'Helper - Drop-downs'!$A$12:$A$24,0))</f>
        <v>#N/A</v>
      </c>
      <c r="J1241" s="44" t="str">
        <f t="shared" si="38"/>
        <v xml:space="preserve"> - </v>
      </c>
      <c r="K1241" s="44" t="e">
        <f>INDEX('Helper - Inputs'!$G$15:$G$66,MATCH(J1241,'Helper - Inputs'!$D$15:$D$66,0),1)</f>
        <v>#N/A</v>
      </c>
      <c r="L1241" s="44" t="e">
        <f t="shared" si="39"/>
        <v>#N/A</v>
      </c>
    </row>
    <row r="1242" spans="1:12" x14ac:dyDescent="0.3">
      <c r="A1242" s="2"/>
      <c r="B1242" s="23"/>
      <c r="C1242" s="8"/>
      <c r="D1242" s="8"/>
      <c r="E1242" s="2"/>
      <c r="F1242" s="2"/>
      <c r="G1242" s="8"/>
      <c r="I1242" t="e">
        <f>INDEX('Helper - Drop-downs'!$C$12:$C$24,MATCH(C1242,'Helper - Drop-downs'!$A$12:$A$24,0))</f>
        <v>#N/A</v>
      </c>
      <c r="J1242" s="44" t="str">
        <f t="shared" si="38"/>
        <v xml:space="preserve"> - </v>
      </c>
      <c r="K1242" s="44" t="e">
        <f>INDEX('Helper - Inputs'!$G$15:$G$66,MATCH(J1242,'Helper - Inputs'!$D$15:$D$66,0),1)</f>
        <v>#N/A</v>
      </c>
      <c r="L1242" s="44" t="e">
        <f t="shared" si="39"/>
        <v>#N/A</v>
      </c>
    </row>
    <row r="1243" spans="1:12" x14ac:dyDescent="0.3">
      <c r="A1243" s="2"/>
      <c r="B1243" s="23"/>
      <c r="C1243" s="8"/>
      <c r="D1243" s="8"/>
      <c r="E1243" s="2"/>
      <c r="F1243" s="2"/>
      <c r="G1243" s="8"/>
      <c r="I1243" t="e">
        <f>INDEX('Helper - Drop-downs'!$C$12:$C$24,MATCH(C1243,'Helper - Drop-downs'!$A$12:$A$24,0))</f>
        <v>#N/A</v>
      </c>
      <c r="J1243" s="44" t="str">
        <f t="shared" si="38"/>
        <v xml:space="preserve"> - </v>
      </c>
      <c r="K1243" s="44" t="e">
        <f>INDEX('Helper - Inputs'!$G$15:$G$66,MATCH(J1243,'Helper - Inputs'!$D$15:$D$66,0),1)</f>
        <v>#N/A</v>
      </c>
      <c r="L1243" s="44" t="e">
        <f t="shared" si="39"/>
        <v>#N/A</v>
      </c>
    </row>
    <row r="1244" spans="1:12" x14ac:dyDescent="0.3">
      <c r="A1244" s="2"/>
      <c r="B1244" s="23"/>
      <c r="C1244" s="8"/>
      <c r="D1244" s="8"/>
      <c r="E1244" s="2"/>
      <c r="F1244" s="2"/>
      <c r="G1244" s="8"/>
      <c r="I1244" t="e">
        <f>INDEX('Helper - Drop-downs'!$C$12:$C$24,MATCH(C1244,'Helper - Drop-downs'!$A$12:$A$24,0))</f>
        <v>#N/A</v>
      </c>
      <c r="J1244" s="44" t="str">
        <f t="shared" si="38"/>
        <v xml:space="preserve"> - </v>
      </c>
      <c r="K1244" s="44" t="e">
        <f>INDEX('Helper - Inputs'!$G$15:$G$66,MATCH(J1244,'Helper - Inputs'!$D$15:$D$66,0),1)</f>
        <v>#N/A</v>
      </c>
      <c r="L1244" s="44" t="e">
        <f t="shared" si="39"/>
        <v>#N/A</v>
      </c>
    </row>
    <row r="1245" spans="1:12" x14ac:dyDescent="0.3">
      <c r="A1245" s="2"/>
      <c r="B1245" s="23"/>
      <c r="C1245" s="8"/>
      <c r="D1245" s="8"/>
      <c r="E1245" s="2"/>
      <c r="F1245" s="2"/>
      <c r="G1245" s="8"/>
      <c r="I1245" t="e">
        <f>INDEX('Helper - Drop-downs'!$C$12:$C$24,MATCH(C1245,'Helper - Drop-downs'!$A$12:$A$24,0))</f>
        <v>#N/A</v>
      </c>
      <c r="J1245" s="44" t="str">
        <f t="shared" si="38"/>
        <v xml:space="preserve"> - </v>
      </c>
      <c r="K1245" s="44" t="e">
        <f>INDEX('Helper - Inputs'!$G$15:$G$66,MATCH(J1245,'Helper - Inputs'!$D$15:$D$66,0),1)</f>
        <v>#N/A</v>
      </c>
      <c r="L1245" s="44" t="e">
        <f t="shared" si="39"/>
        <v>#N/A</v>
      </c>
    </row>
    <row r="1246" spans="1:12" x14ac:dyDescent="0.3">
      <c r="A1246" s="2"/>
      <c r="B1246" s="23"/>
      <c r="C1246" s="8"/>
      <c r="D1246" s="8"/>
      <c r="E1246" s="2"/>
      <c r="F1246" s="2"/>
      <c r="G1246" s="8"/>
      <c r="I1246" t="e">
        <f>INDEX('Helper - Drop-downs'!$C$12:$C$24,MATCH(C1246,'Helper - Drop-downs'!$A$12:$A$24,0))</f>
        <v>#N/A</v>
      </c>
      <c r="J1246" s="44" t="str">
        <f t="shared" si="38"/>
        <v xml:space="preserve"> - </v>
      </c>
      <c r="K1246" s="44" t="e">
        <f>INDEX('Helper - Inputs'!$G$15:$G$66,MATCH(J1246,'Helper - Inputs'!$D$15:$D$66,0),1)</f>
        <v>#N/A</v>
      </c>
      <c r="L1246" s="44" t="e">
        <f t="shared" si="39"/>
        <v>#N/A</v>
      </c>
    </row>
    <row r="1247" spans="1:12" x14ac:dyDescent="0.3">
      <c r="A1247" s="2"/>
      <c r="B1247" s="23"/>
      <c r="C1247" s="8"/>
      <c r="D1247" s="8"/>
      <c r="E1247" s="2"/>
      <c r="F1247" s="2"/>
      <c r="G1247" s="8"/>
      <c r="I1247" t="e">
        <f>INDEX('Helper - Drop-downs'!$C$12:$C$24,MATCH(C1247,'Helper - Drop-downs'!$A$12:$A$24,0))</f>
        <v>#N/A</v>
      </c>
      <c r="J1247" s="44" t="str">
        <f t="shared" si="38"/>
        <v xml:space="preserve"> - </v>
      </c>
      <c r="K1247" s="44" t="e">
        <f>INDEX('Helper - Inputs'!$G$15:$G$66,MATCH(J1247,'Helper - Inputs'!$D$15:$D$66,0),1)</f>
        <v>#N/A</v>
      </c>
      <c r="L1247" s="44" t="e">
        <f t="shared" si="39"/>
        <v>#N/A</v>
      </c>
    </row>
    <row r="1248" spans="1:12" x14ac:dyDescent="0.3">
      <c r="A1248" s="2"/>
      <c r="B1248" s="23"/>
      <c r="C1248" s="8"/>
      <c r="D1248" s="8"/>
      <c r="E1248" s="2"/>
      <c r="F1248" s="2"/>
      <c r="G1248" s="8"/>
      <c r="I1248" t="e">
        <f>INDEX('Helper - Drop-downs'!$C$12:$C$24,MATCH(C1248,'Helper - Drop-downs'!$A$12:$A$24,0))</f>
        <v>#N/A</v>
      </c>
      <c r="J1248" s="44" t="str">
        <f t="shared" si="38"/>
        <v xml:space="preserve"> - </v>
      </c>
      <c r="K1248" s="44" t="e">
        <f>INDEX('Helper - Inputs'!$G$15:$G$66,MATCH(J1248,'Helper - Inputs'!$D$15:$D$66,0),1)</f>
        <v>#N/A</v>
      </c>
      <c r="L1248" s="44" t="e">
        <f t="shared" si="39"/>
        <v>#N/A</v>
      </c>
    </row>
    <row r="1249" spans="1:12" x14ac:dyDescent="0.3">
      <c r="A1249" s="2"/>
      <c r="B1249" s="23"/>
      <c r="C1249" s="8"/>
      <c r="D1249" s="8"/>
      <c r="E1249" s="2"/>
      <c r="F1249" s="2"/>
      <c r="G1249" s="8"/>
      <c r="I1249" t="e">
        <f>INDEX('Helper - Drop-downs'!$C$12:$C$24,MATCH(C1249,'Helper - Drop-downs'!$A$12:$A$24,0))</f>
        <v>#N/A</v>
      </c>
      <c r="J1249" s="44" t="str">
        <f t="shared" si="38"/>
        <v xml:space="preserve"> - </v>
      </c>
      <c r="K1249" s="44" t="e">
        <f>INDEX('Helper - Inputs'!$G$15:$G$66,MATCH(J1249,'Helper - Inputs'!$D$15:$D$66,0),1)</f>
        <v>#N/A</v>
      </c>
      <c r="L1249" s="44" t="e">
        <f t="shared" si="39"/>
        <v>#N/A</v>
      </c>
    </row>
    <row r="1250" spans="1:12" x14ac:dyDescent="0.3">
      <c r="A1250" s="2"/>
      <c r="B1250" s="23"/>
      <c r="C1250" s="8"/>
      <c r="D1250" s="8"/>
      <c r="E1250" s="2"/>
      <c r="F1250" s="2"/>
      <c r="G1250" s="8"/>
      <c r="I1250" t="e">
        <f>INDEX('Helper - Drop-downs'!$C$12:$C$24,MATCH(C1250,'Helper - Drop-downs'!$A$12:$A$24,0))</f>
        <v>#N/A</v>
      </c>
      <c r="J1250" s="44" t="str">
        <f t="shared" si="38"/>
        <v xml:space="preserve"> - </v>
      </c>
      <c r="K1250" s="44" t="e">
        <f>INDEX('Helper - Inputs'!$G$15:$G$66,MATCH(J1250,'Helper - Inputs'!$D$15:$D$66,0),1)</f>
        <v>#N/A</v>
      </c>
      <c r="L1250" s="44" t="e">
        <f t="shared" si="39"/>
        <v>#N/A</v>
      </c>
    </row>
    <row r="1251" spans="1:12" x14ac:dyDescent="0.3">
      <c r="A1251" s="2"/>
      <c r="B1251" s="23"/>
      <c r="C1251" s="8"/>
      <c r="D1251" s="8"/>
      <c r="E1251" s="2"/>
      <c r="F1251" s="2"/>
      <c r="G1251" s="8"/>
      <c r="I1251" t="e">
        <f>INDEX('Helper - Drop-downs'!$C$12:$C$24,MATCH(C1251,'Helper - Drop-downs'!$A$12:$A$24,0))</f>
        <v>#N/A</v>
      </c>
      <c r="J1251" s="44" t="str">
        <f t="shared" si="38"/>
        <v xml:space="preserve"> - </v>
      </c>
      <c r="K1251" s="44" t="e">
        <f>INDEX('Helper - Inputs'!$G$15:$G$66,MATCH(J1251,'Helper - Inputs'!$D$15:$D$66,0),1)</f>
        <v>#N/A</v>
      </c>
      <c r="L1251" s="44" t="e">
        <f t="shared" si="39"/>
        <v>#N/A</v>
      </c>
    </row>
    <row r="1252" spans="1:12" x14ac:dyDescent="0.3">
      <c r="A1252" s="2"/>
      <c r="B1252" s="23"/>
      <c r="C1252" s="8"/>
      <c r="D1252" s="8"/>
      <c r="E1252" s="2"/>
      <c r="F1252" s="2"/>
      <c r="G1252" s="8"/>
      <c r="I1252" t="e">
        <f>INDEX('Helper - Drop-downs'!$C$12:$C$24,MATCH(C1252,'Helper - Drop-downs'!$A$12:$A$24,0))</f>
        <v>#N/A</v>
      </c>
      <c r="J1252" s="44" t="str">
        <f t="shared" si="38"/>
        <v xml:space="preserve"> - </v>
      </c>
      <c r="K1252" s="44" t="e">
        <f>INDEX('Helper - Inputs'!$G$15:$G$66,MATCH(J1252,'Helper - Inputs'!$D$15:$D$66,0),1)</f>
        <v>#N/A</v>
      </c>
      <c r="L1252" s="44" t="e">
        <f t="shared" si="39"/>
        <v>#N/A</v>
      </c>
    </row>
    <row r="1253" spans="1:12" x14ac:dyDescent="0.3">
      <c r="A1253" s="2"/>
      <c r="B1253" s="23"/>
      <c r="C1253" s="8"/>
      <c r="D1253" s="8"/>
      <c r="E1253" s="2"/>
      <c r="F1253" s="2"/>
      <c r="G1253" s="8"/>
      <c r="I1253" t="e">
        <f>INDEX('Helper - Drop-downs'!$C$12:$C$24,MATCH(C1253,'Helper - Drop-downs'!$A$12:$A$24,0))</f>
        <v>#N/A</v>
      </c>
      <c r="J1253" s="44" t="str">
        <f t="shared" si="38"/>
        <v xml:space="preserve"> - </v>
      </c>
      <c r="K1253" s="44" t="e">
        <f>INDEX('Helper - Inputs'!$G$15:$G$66,MATCH(J1253,'Helper - Inputs'!$D$15:$D$66,0),1)</f>
        <v>#N/A</v>
      </c>
      <c r="L1253" s="44" t="e">
        <f t="shared" si="39"/>
        <v>#N/A</v>
      </c>
    </row>
    <row r="1254" spans="1:12" x14ac:dyDescent="0.3">
      <c r="A1254" s="2"/>
      <c r="B1254" s="23"/>
      <c r="C1254" s="8"/>
      <c r="D1254" s="8"/>
      <c r="E1254" s="2"/>
      <c r="F1254" s="2"/>
      <c r="G1254" s="8"/>
      <c r="I1254" t="e">
        <f>INDEX('Helper - Drop-downs'!$C$12:$C$24,MATCH(C1254,'Helper - Drop-downs'!$A$12:$A$24,0))</f>
        <v>#N/A</v>
      </c>
      <c r="J1254" s="44" t="str">
        <f t="shared" si="38"/>
        <v xml:space="preserve"> - </v>
      </c>
      <c r="K1254" s="44" t="e">
        <f>INDEX('Helper - Inputs'!$G$15:$G$66,MATCH(J1254,'Helper - Inputs'!$D$15:$D$66,0),1)</f>
        <v>#N/A</v>
      </c>
      <c r="L1254" s="44" t="e">
        <f t="shared" si="39"/>
        <v>#N/A</v>
      </c>
    </row>
    <row r="1255" spans="1:12" x14ac:dyDescent="0.3">
      <c r="A1255" s="2"/>
      <c r="B1255" s="23"/>
      <c r="C1255" s="8"/>
      <c r="D1255" s="8"/>
      <c r="E1255" s="2"/>
      <c r="F1255" s="2"/>
      <c r="G1255" s="8"/>
      <c r="I1255" t="e">
        <f>INDEX('Helper - Drop-downs'!$C$12:$C$24,MATCH(C1255,'Helper - Drop-downs'!$A$12:$A$24,0))</f>
        <v>#N/A</v>
      </c>
      <c r="J1255" s="44" t="str">
        <f t="shared" si="38"/>
        <v xml:space="preserve"> - </v>
      </c>
      <c r="K1255" s="44" t="e">
        <f>INDEX('Helper - Inputs'!$G$15:$G$66,MATCH(J1255,'Helper - Inputs'!$D$15:$D$66,0),1)</f>
        <v>#N/A</v>
      </c>
      <c r="L1255" s="44" t="e">
        <f t="shared" si="39"/>
        <v>#N/A</v>
      </c>
    </row>
    <row r="1256" spans="1:12" x14ac:dyDescent="0.3">
      <c r="A1256" s="2"/>
      <c r="B1256" s="23"/>
      <c r="C1256" s="8"/>
      <c r="D1256" s="8"/>
      <c r="E1256" s="2"/>
      <c r="F1256" s="2"/>
      <c r="G1256" s="8"/>
      <c r="I1256" t="e">
        <f>INDEX('Helper - Drop-downs'!$C$12:$C$24,MATCH(C1256,'Helper - Drop-downs'!$A$12:$A$24,0))</f>
        <v>#N/A</v>
      </c>
      <c r="J1256" s="44" t="str">
        <f t="shared" si="38"/>
        <v xml:space="preserve"> - </v>
      </c>
      <c r="K1256" s="44" t="e">
        <f>INDEX('Helper - Inputs'!$G$15:$G$66,MATCH(J1256,'Helper - Inputs'!$D$15:$D$66,0),1)</f>
        <v>#N/A</v>
      </c>
      <c r="L1256" s="44" t="e">
        <f t="shared" si="39"/>
        <v>#N/A</v>
      </c>
    </row>
    <row r="1257" spans="1:12" x14ac:dyDescent="0.3">
      <c r="A1257" s="2"/>
      <c r="B1257" s="23"/>
      <c r="C1257" s="8"/>
      <c r="D1257" s="8"/>
      <c r="E1257" s="2"/>
      <c r="F1257" s="2"/>
      <c r="G1257" s="8"/>
      <c r="I1257" t="e">
        <f>INDEX('Helper - Drop-downs'!$C$12:$C$24,MATCH(C1257,'Helper - Drop-downs'!$A$12:$A$24,0))</f>
        <v>#N/A</v>
      </c>
      <c r="J1257" s="44" t="str">
        <f t="shared" si="38"/>
        <v xml:space="preserve"> - </v>
      </c>
      <c r="K1257" s="44" t="e">
        <f>INDEX('Helper - Inputs'!$G$15:$G$66,MATCH(J1257,'Helper - Inputs'!$D$15:$D$66,0),1)</f>
        <v>#N/A</v>
      </c>
      <c r="L1257" s="44" t="e">
        <f t="shared" si="39"/>
        <v>#N/A</v>
      </c>
    </row>
    <row r="1258" spans="1:12" x14ac:dyDescent="0.3">
      <c r="A1258" s="2"/>
      <c r="B1258" s="23"/>
      <c r="C1258" s="8"/>
      <c r="D1258" s="8"/>
      <c r="E1258" s="2"/>
      <c r="F1258" s="2"/>
      <c r="G1258" s="8"/>
      <c r="I1258" t="e">
        <f>INDEX('Helper - Drop-downs'!$C$12:$C$24,MATCH(C1258,'Helper - Drop-downs'!$A$12:$A$24,0))</f>
        <v>#N/A</v>
      </c>
      <c r="J1258" s="44" t="str">
        <f t="shared" si="38"/>
        <v xml:space="preserve"> - </v>
      </c>
      <c r="K1258" s="44" t="e">
        <f>INDEX('Helper - Inputs'!$G$15:$G$66,MATCH(J1258,'Helper - Inputs'!$D$15:$D$66,0),1)</f>
        <v>#N/A</v>
      </c>
      <c r="L1258" s="44" t="e">
        <f t="shared" si="39"/>
        <v>#N/A</v>
      </c>
    </row>
    <row r="1259" spans="1:12" x14ac:dyDescent="0.3">
      <c r="A1259" s="2"/>
      <c r="B1259" s="23"/>
      <c r="C1259" s="8"/>
      <c r="D1259" s="8"/>
      <c r="E1259" s="2"/>
      <c r="F1259" s="2"/>
      <c r="G1259" s="8"/>
      <c r="I1259" t="e">
        <f>INDEX('Helper - Drop-downs'!$C$12:$C$24,MATCH(C1259,'Helper - Drop-downs'!$A$12:$A$24,0))</f>
        <v>#N/A</v>
      </c>
      <c r="J1259" s="44" t="str">
        <f t="shared" si="38"/>
        <v xml:space="preserve"> - </v>
      </c>
      <c r="K1259" s="44" t="e">
        <f>INDEX('Helper - Inputs'!$G$15:$G$66,MATCH(J1259,'Helper - Inputs'!$D$15:$D$66,0),1)</f>
        <v>#N/A</v>
      </c>
      <c r="L1259" s="44" t="e">
        <f t="shared" si="39"/>
        <v>#N/A</v>
      </c>
    </row>
    <row r="1260" spans="1:12" x14ac:dyDescent="0.3">
      <c r="A1260" s="2"/>
      <c r="B1260" s="23"/>
      <c r="C1260" s="8"/>
      <c r="D1260" s="8"/>
      <c r="E1260" s="2"/>
      <c r="F1260" s="2"/>
      <c r="G1260" s="8"/>
      <c r="I1260" t="e">
        <f>INDEX('Helper - Drop-downs'!$C$12:$C$24,MATCH(C1260,'Helper - Drop-downs'!$A$12:$A$24,0))</f>
        <v>#N/A</v>
      </c>
      <c r="J1260" s="44" t="str">
        <f t="shared" si="38"/>
        <v xml:space="preserve"> - </v>
      </c>
      <c r="K1260" s="44" t="e">
        <f>INDEX('Helper - Inputs'!$G$15:$G$66,MATCH(J1260,'Helper - Inputs'!$D$15:$D$66,0),1)</f>
        <v>#N/A</v>
      </c>
      <c r="L1260" s="44" t="e">
        <f t="shared" si="39"/>
        <v>#N/A</v>
      </c>
    </row>
    <row r="1261" spans="1:12" x14ac:dyDescent="0.3">
      <c r="A1261" s="2"/>
      <c r="B1261" s="23"/>
      <c r="C1261" s="8"/>
      <c r="D1261" s="8"/>
      <c r="E1261" s="2"/>
      <c r="F1261" s="2"/>
      <c r="G1261" s="8"/>
      <c r="I1261" t="e">
        <f>INDEX('Helper - Drop-downs'!$C$12:$C$24,MATCH(C1261,'Helper - Drop-downs'!$A$12:$A$24,0))</f>
        <v>#N/A</v>
      </c>
      <c r="J1261" s="44" t="str">
        <f t="shared" si="38"/>
        <v xml:space="preserve"> - </v>
      </c>
      <c r="K1261" s="44" t="e">
        <f>INDEX('Helper - Inputs'!$G$15:$G$66,MATCH(J1261,'Helper - Inputs'!$D$15:$D$66,0),1)</f>
        <v>#N/A</v>
      </c>
      <c r="L1261" s="44" t="e">
        <f t="shared" si="39"/>
        <v>#N/A</v>
      </c>
    </row>
    <row r="1262" spans="1:12" x14ac:dyDescent="0.3">
      <c r="A1262" s="2"/>
      <c r="B1262" s="23"/>
      <c r="C1262" s="8"/>
      <c r="D1262" s="8"/>
      <c r="E1262" s="2"/>
      <c r="F1262" s="2"/>
      <c r="G1262" s="8"/>
      <c r="I1262" t="e">
        <f>INDEX('Helper - Drop-downs'!$C$12:$C$24,MATCH(C1262,'Helper - Drop-downs'!$A$12:$A$24,0))</f>
        <v>#N/A</v>
      </c>
      <c r="J1262" s="44" t="str">
        <f t="shared" si="38"/>
        <v xml:space="preserve"> - </v>
      </c>
      <c r="K1262" s="44" t="e">
        <f>INDEX('Helper - Inputs'!$G$15:$G$66,MATCH(J1262,'Helper - Inputs'!$D$15:$D$66,0),1)</f>
        <v>#N/A</v>
      </c>
      <c r="L1262" s="44" t="e">
        <f t="shared" si="39"/>
        <v>#N/A</v>
      </c>
    </row>
    <row r="1263" spans="1:12" x14ac:dyDescent="0.3">
      <c r="A1263" s="2"/>
      <c r="B1263" s="23"/>
      <c r="C1263" s="8"/>
      <c r="D1263" s="8"/>
      <c r="E1263" s="2"/>
      <c r="F1263" s="2"/>
      <c r="G1263" s="8"/>
      <c r="I1263" t="e">
        <f>INDEX('Helper - Drop-downs'!$C$12:$C$24,MATCH(C1263,'Helper - Drop-downs'!$A$12:$A$24,0))</f>
        <v>#N/A</v>
      </c>
      <c r="J1263" s="44" t="str">
        <f t="shared" si="38"/>
        <v xml:space="preserve"> - </v>
      </c>
      <c r="K1263" s="44" t="e">
        <f>INDEX('Helper - Inputs'!$G$15:$G$66,MATCH(J1263,'Helper - Inputs'!$D$15:$D$66,0),1)</f>
        <v>#N/A</v>
      </c>
      <c r="L1263" s="44" t="e">
        <f t="shared" si="39"/>
        <v>#N/A</v>
      </c>
    </row>
    <row r="1264" spans="1:12" x14ac:dyDescent="0.3">
      <c r="A1264" s="2"/>
      <c r="B1264" s="23"/>
      <c r="C1264" s="8"/>
      <c r="D1264" s="8"/>
      <c r="E1264" s="2"/>
      <c r="F1264" s="2"/>
      <c r="G1264" s="8"/>
      <c r="I1264" t="e">
        <f>INDEX('Helper - Drop-downs'!$C$12:$C$24,MATCH(C1264,'Helper - Drop-downs'!$A$12:$A$24,0))</f>
        <v>#N/A</v>
      </c>
      <c r="J1264" s="44" t="str">
        <f t="shared" si="38"/>
        <v xml:space="preserve"> - </v>
      </c>
      <c r="K1264" s="44" t="e">
        <f>INDEX('Helper - Inputs'!$G$15:$G$66,MATCH(J1264,'Helper - Inputs'!$D$15:$D$66,0),1)</f>
        <v>#N/A</v>
      </c>
      <c r="L1264" s="44" t="e">
        <f t="shared" si="39"/>
        <v>#N/A</v>
      </c>
    </row>
    <row r="1265" spans="1:12" x14ac:dyDescent="0.3">
      <c r="A1265" s="2"/>
      <c r="B1265" s="23"/>
      <c r="C1265" s="8"/>
      <c r="D1265" s="8"/>
      <c r="E1265" s="2"/>
      <c r="F1265" s="2"/>
      <c r="G1265" s="8"/>
      <c r="I1265" t="e">
        <f>INDEX('Helper - Drop-downs'!$C$12:$C$24,MATCH(C1265,'Helper - Drop-downs'!$A$12:$A$24,0))</f>
        <v>#N/A</v>
      </c>
      <c r="J1265" s="44" t="str">
        <f t="shared" si="38"/>
        <v xml:space="preserve"> - </v>
      </c>
      <c r="K1265" s="44" t="e">
        <f>INDEX('Helper - Inputs'!$G$15:$G$66,MATCH(J1265,'Helper - Inputs'!$D$15:$D$66,0),1)</f>
        <v>#N/A</v>
      </c>
      <c r="L1265" s="44" t="e">
        <f t="shared" si="39"/>
        <v>#N/A</v>
      </c>
    </row>
    <row r="1266" spans="1:12" x14ac:dyDescent="0.3">
      <c r="A1266" s="2"/>
      <c r="B1266" s="23"/>
      <c r="C1266" s="8"/>
      <c r="D1266" s="8"/>
      <c r="E1266" s="2"/>
      <c r="F1266" s="2"/>
      <c r="G1266" s="8"/>
      <c r="I1266" t="e">
        <f>INDEX('Helper - Drop-downs'!$C$12:$C$24,MATCH(C1266,'Helper - Drop-downs'!$A$12:$A$24,0))</f>
        <v>#N/A</v>
      </c>
      <c r="J1266" s="44" t="str">
        <f t="shared" si="38"/>
        <v xml:space="preserve"> - </v>
      </c>
      <c r="K1266" s="44" t="e">
        <f>INDEX('Helper - Inputs'!$G$15:$G$66,MATCH(J1266,'Helper - Inputs'!$D$15:$D$66,0),1)</f>
        <v>#N/A</v>
      </c>
      <c r="L1266" s="44" t="e">
        <f t="shared" si="39"/>
        <v>#N/A</v>
      </c>
    </row>
    <row r="1267" spans="1:12" x14ac:dyDescent="0.3">
      <c r="A1267" s="2"/>
      <c r="B1267" s="23"/>
      <c r="C1267" s="8"/>
      <c r="D1267" s="8"/>
      <c r="E1267" s="2"/>
      <c r="F1267" s="2"/>
      <c r="G1267" s="8"/>
      <c r="I1267" t="e">
        <f>INDEX('Helper - Drop-downs'!$C$12:$C$24,MATCH(C1267,'Helper - Drop-downs'!$A$12:$A$24,0))</f>
        <v>#N/A</v>
      </c>
      <c r="J1267" s="44" t="str">
        <f t="shared" si="38"/>
        <v xml:space="preserve"> - </v>
      </c>
      <c r="K1267" s="44" t="e">
        <f>INDEX('Helper - Inputs'!$G$15:$G$66,MATCH(J1267,'Helper - Inputs'!$D$15:$D$66,0),1)</f>
        <v>#N/A</v>
      </c>
      <c r="L1267" s="44" t="e">
        <f t="shared" si="39"/>
        <v>#N/A</v>
      </c>
    </row>
    <row r="1268" spans="1:12" x14ac:dyDescent="0.3">
      <c r="A1268" s="2"/>
      <c r="B1268" s="23"/>
      <c r="C1268" s="8"/>
      <c r="D1268" s="8"/>
      <c r="E1268" s="2"/>
      <c r="F1268" s="2"/>
      <c r="G1268" s="8"/>
      <c r="I1268" t="e">
        <f>INDEX('Helper - Drop-downs'!$C$12:$C$24,MATCH(C1268,'Helper - Drop-downs'!$A$12:$A$24,0))</f>
        <v>#N/A</v>
      </c>
      <c r="J1268" s="44" t="str">
        <f t="shared" si="38"/>
        <v xml:space="preserve"> - </v>
      </c>
      <c r="K1268" s="44" t="e">
        <f>INDEX('Helper - Inputs'!$G$15:$G$66,MATCH(J1268,'Helper - Inputs'!$D$15:$D$66,0),1)</f>
        <v>#N/A</v>
      </c>
      <c r="L1268" s="44" t="e">
        <f t="shared" si="39"/>
        <v>#N/A</v>
      </c>
    </row>
    <row r="1269" spans="1:12" x14ac:dyDescent="0.3">
      <c r="A1269" s="2"/>
      <c r="B1269" s="23"/>
      <c r="C1269" s="8"/>
      <c r="D1269" s="8"/>
      <c r="E1269" s="2"/>
      <c r="F1269" s="2"/>
      <c r="G1269" s="8"/>
      <c r="I1269" t="e">
        <f>INDEX('Helper - Drop-downs'!$C$12:$C$24,MATCH(C1269,'Helper - Drop-downs'!$A$12:$A$24,0))</f>
        <v>#N/A</v>
      </c>
      <c r="J1269" s="44" t="str">
        <f t="shared" si="38"/>
        <v xml:space="preserve"> - </v>
      </c>
      <c r="K1269" s="44" t="e">
        <f>INDEX('Helper - Inputs'!$G$15:$G$66,MATCH(J1269,'Helper - Inputs'!$D$15:$D$66,0),1)</f>
        <v>#N/A</v>
      </c>
      <c r="L1269" s="44" t="e">
        <f t="shared" si="39"/>
        <v>#N/A</v>
      </c>
    </row>
    <row r="1270" spans="1:12" x14ac:dyDescent="0.3">
      <c r="A1270" s="2"/>
      <c r="B1270" s="23"/>
      <c r="C1270" s="8"/>
      <c r="D1270" s="8"/>
      <c r="E1270" s="2"/>
      <c r="F1270" s="2"/>
      <c r="G1270" s="8"/>
      <c r="I1270" t="e">
        <f>INDEX('Helper - Drop-downs'!$C$12:$C$24,MATCH(C1270,'Helper - Drop-downs'!$A$12:$A$24,0))</f>
        <v>#N/A</v>
      </c>
      <c r="J1270" s="44" t="str">
        <f t="shared" si="38"/>
        <v xml:space="preserve"> - </v>
      </c>
      <c r="K1270" s="44" t="e">
        <f>INDEX('Helper - Inputs'!$G$15:$G$66,MATCH(J1270,'Helper - Inputs'!$D$15:$D$66,0),1)</f>
        <v>#N/A</v>
      </c>
      <c r="L1270" s="44" t="e">
        <f t="shared" si="39"/>
        <v>#N/A</v>
      </c>
    </row>
    <row r="1271" spans="1:12" x14ac:dyDescent="0.3">
      <c r="A1271" s="2"/>
      <c r="B1271" s="23"/>
      <c r="C1271" s="8"/>
      <c r="D1271" s="8"/>
      <c r="E1271" s="2"/>
      <c r="F1271" s="2"/>
      <c r="G1271" s="8"/>
      <c r="I1271" t="e">
        <f>INDEX('Helper - Drop-downs'!$C$12:$C$24,MATCH(C1271,'Helper - Drop-downs'!$A$12:$A$24,0))</f>
        <v>#N/A</v>
      </c>
      <c r="J1271" s="44" t="str">
        <f t="shared" si="38"/>
        <v xml:space="preserve"> - </v>
      </c>
      <c r="K1271" s="44" t="e">
        <f>INDEX('Helper - Inputs'!$G$15:$G$66,MATCH(J1271,'Helper - Inputs'!$D$15:$D$66,0),1)</f>
        <v>#N/A</v>
      </c>
      <c r="L1271" s="44" t="e">
        <f t="shared" si="39"/>
        <v>#N/A</v>
      </c>
    </row>
    <row r="1272" spans="1:12" x14ac:dyDescent="0.3">
      <c r="A1272" s="2"/>
      <c r="B1272" s="23"/>
      <c r="C1272" s="8"/>
      <c r="D1272" s="8"/>
      <c r="E1272" s="2"/>
      <c r="F1272" s="2"/>
      <c r="G1272" s="8"/>
      <c r="I1272" t="e">
        <f>INDEX('Helper - Drop-downs'!$C$12:$C$24,MATCH(C1272,'Helper - Drop-downs'!$A$12:$A$24,0))</f>
        <v>#N/A</v>
      </c>
      <c r="J1272" s="44" t="str">
        <f t="shared" si="38"/>
        <v xml:space="preserve"> - </v>
      </c>
      <c r="K1272" s="44" t="e">
        <f>INDEX('Helper - Inputs'!$G$15:$G$66,MATCH(J1272,'Helper - Inputs'!$D$15:$D$66,0),1)</f>
        <v>#N/A</v>
      </c>
      <c r="L1272" s="44" t="e">
        <f t="shared" si="39"/>
        <v>#N/A</v>
      </c>
    </row>
    <row r="1273" spans="1:12" x14ac:dyDescent="0.3">
      <c r="A1273" s="2"/>
      <c r="B1273" s="23"/>
      <c r="C1273" s="8"/>
      <c r="D1273" s="8"/>
      <c r="E1273" s="2"/>
      <c r="F1273" s="2"/>
      <c r="G1273" s="8"/>
      <c r="I1273" t="e">
        <f>INDEX('Helper - Drop-downs'!$C$12:$C$24,MATCH(C1273,'Helper - Drop-downs'!$A$12:$A$24,0))</f>
        <v>#N/A</v>
      </c>
      <c r="J1273" s="44" t="str">
        <f t="shared" si="38"/>
        <v xml:space="preserve"> - </v>
      </c>
      <c r="K1273" s="44" t="e">
        <f>INDEX('Helper - Inputs'!$G$15:$G$66,MATCH(J1273,'Helper - Inputs'!$D$15:$D$66,0),1)</f>
        <v>#N/A</v>
      </c>
      <c r="L1273" s="44" t="e">
        <f t="shared" si="39"/>
        <v>#N/A</v>
      </c>
    </row>
    <row r="1274" spans="1:12" x14ac:dyDescent="0.3">
      <c r="A1274" s="2"/>
      <c r="B1274" s="23"/>
      <c r="C1274" s="8"/>
      <c r="D1274" s="8"/>
      <c r="E1274" s="2"/>
      <c r="F1274" s="2"/>
      <c r="G1274" s="8"/>
      <c r="I1274" t="e">
        <f>INDEX('Helper - Drop-downs'!$C$12:$C$24,MATCH(C1274,'Helper - Drop-downs'!$A$12:$A$24,0))</f>
        <v>#N/A</v>
      </c>
      <c r="J1274" s="44" t="str">
        <f t="shared" si="38"/>
        <v xml:space="preserve"> - </v>
      </c>
      <c r="K1274" s="44" t="e">
        <f>INDEX('Helper - Inputs'!$G$15:$G$66,MATCH(J1274,'Helper - Inputs'!$D$15:$D$66,0),1)</f>
        <v>#N/A</v>
      </c>
      <c r="L1274" s="44" t="e">
        <f t="shared" si="39"/>
        <v>#N/A</v>
      </c>
    </row>
    <row r="1275" spans="1:12" x14ac:dyDescent="0.3">
      <c r="A1275" s="2"/>
      <c r="B1275" s="23"/>
      <c r="C1275" s="8"/>
      <c r="D1275" s="8"/>
      <c r="E1275" s="2"/>
      <c r="F1275" s="2"/>
      <c r="G1275" s="8"/>
      <c r="I1275" t="e">
        <f>INDEX('Helper - Drop-downs'!$C$12:$C$24,MATCH(C1275,'Helper - Drop-downs'!$A$12:$A$24,0))</f>
        <v>#N/A</v>
      </c>
      <c r="J1275" s="44" t="str">
        <f t="shared" si="38"/>
        <v xml:space="preserve"> - </v>
      </c>
      <c r="K1275" s="44" t="e">
        <f>INDEX('Helper - Inputs'!$G$15:$G$66,MATCH(J1275,'Helper - Inputs'!$D$15:$D$66,0),1)</f>
        <v>#N/A</v>
      </c>
      <c r="L1275" s="44" t="e">
        <f t="shared" si="39"/>
        <v>#N/A</v>
      </c>
    </row>
    <row r="1276" spans="1:12" x14ac:dyDescent="0.3">
      <c r="A1276" s="2"/>
      <c r="B1276" s="23"/>
      <c r="C1276" s="8"/>
      <c r="D1276" s="8"/>
      <c r="E1276" s="2"/>
      <c r="F1276" s="2"/>
      <c r="G1276" s="8"/>
      <c r="I1276" t="e">
        <f>INDEX('Helper - Drop-downs'!$C$12:$C$24,MATCH(C1276,'Helper - Drop-downs'!$A$12:$A$24,0))</f>
        <v>#N/A</v>
      </c>
      <c r="J1276" s="44" t="str">
        <f t="shared" si="38"/>
        <v xml:space="preserve"> - </v>
      </c>
      <c r="K1276" s="44" t="e">
        <f>INDEX('Helper - Inputs'!$G$15:$G$66,MATCH(J1276,'Helper - Inputs'!$D$15:$D$66,0),1)</f>
        <v>#N/A</v>
      </c>
      <c r="L1276" s="44" t="e">
        <f t="shared" si="39"/>
        <v>#N/A</v>
      </c>
    </row>
    <row r="1277" spans="1:12" x14ac:dyDescent="0.3">
      <c r="A1277" s="2"/>
      <c r="B1277" s="23"/>
      <c r="C1277" s="8"/>
      <c r="D1277" s="8"/>
      <c r="E1277" s="2"/>
      <c r="F1277" s="2"/>
      <c r="G1277" s="8"/>
      <c r="I1277" t="e">
        <f>INDEX('Helper - Drop-downs'!$C$12:$C$24,MATCH(C1277,'Helper - Drop-downs'!$A$12:$A$24,0))</f>
        <v>#N/A</v>
      </c>
      <c r="J1277" s="44" t="str">
        <f t="shared" si="38"/>
        <v xml:space="preserve"> - </v>
      </c>
      <c r="K1277" s="44" t="e">
        <f>INDEX('Helper - Inputs'!$G$15:$G$66,MATCH(J1277,'Helper - Inputs'!$D$15:$D$66,0),1)</f>
        <v>#N/A</v>
      </c>
      <c r="L1277" s="44" t="e">
        <f t="shared" si="39"/>
        <v>#N/A</v>
      </c>
    </row>
    <row r="1278" spans="1:12" x14ac:dyDescent="0.3">
      <c r="A1278" s="2"/>
      <c r="B1278" s="23"/>
      <c r="C1278" s="8"/>
      <c r="D1278" s="8"/>
      <c r="E1278" s="2"/>
      <c r="F1278" s="2"/>
      <c r="G1278" s="8"/>
      <c r="I1278" t="e">
        <f>INDEX('Helper - Drop-downs'!$C$12:$C$24,MATCH(C1278,'Helper - Drop-downs'!$A$12:$A$24,0))</f>
        <v>#N/A</v>
      </c>
      <c r="J1278" s="44" t="str">
        <f t="shared" si="38"/>
        <v xml:space="preserve"> - </v>
      </c>
      <c r="K1278" s="44" t="e">
        <f>INDEX('Helper - Inputs'!$G$15:$G$66,MATCH(J1278,'Helper - Inputs'!$D$15:$D$66,0),1)</f>
        <v>#N/A</v>
      </c>
      <c r="L1278" s="44" t="e">
        <f t="shared" si="39"/>
        <v>#N/A</v>
      </c>
    </row>
    <row r="1279" spans="1:12" x14ac:dyDescent="0.3">
      <c r="A1279" s="2"/>
      <c r="B1279" s="23"/>
      <c r="C1279" s="8"/>
      <c r="D1279" s="8"/>
      <c r="E1279" s="2"/>
      <c r="F1279" s="2"/>
      <c r="G1279" s="8"/>
      <c r="I1279" t="e">
        <f>INDEX('Helper - Drop-downs'!$C$12:$C$24,MATCH(C1279,'Helper - Drop-downs'!$A$12:$A$24,0))</f>
        <v>#N/A</v>
      </c>
      <c r="J1279" s="44" t="str">
        <f t="shared" si="38"/>
        <v xml:space="preserve"> - </v>
      </c>
      <c r="K1279" s="44" t="e">
        <f>INDEX('Helper - Inputs'!$G$15:$G$66,MATCH(J1279,'Helper - Inputs'!$D$15:$D$66,0),1)</f>
        <v>#N/A</v>
      </c>
      <c r="L1279" s="44" t="e">
        <f t="shared" si="39"/>
        <v>#N/A</v>
      </c>
    </row>
    <row r="1280" spans="1:12" x14ac:dyDescent="0.3">
      <c r="A1280" s="2"/>
      <c r="B1280" s="23"/>
      <c r="C1280" s="8"/>
      <c r="D1280" s="8"/>
      <c r="E1280" s="2"/>
      <c r="F1280" s="2"/>
      <c r="G1280" s="8"/>
      <c r="I1280" t="e">
        <f>INDEX('Helper - Drop-downs'!$C$12:$C$24,MATCH(C1280,'Helper - Drop-downs'!$A$12:$A$24,0))</f>
        <v>#N/A</v>
      </c>
      <c r="J1280" s="44" t="str">
        <f t="shared" si="38"/>
        <v xml:space="preserve"> - </v>
      </c>
      <c r="K1280" s="44" t="e">
        <f>INDEX('Helper - Inputs'!$G$15:$G$66,MATCH(J1280,'Helper - Inputs'!$D$15:$D$66,0),1)</f>
        <v>#N/A</v>
      </c>
      <c r="L1280" s="44" t="e">
        <f t="shared" si="39"/>
        <v>#N/A</v>
      </c>
    </row>
    <row r="1281" spans="1:12" x14ac:dyDescent="0.3">
      <c r="A1281" s="2"/>
      <c r="B1281" s="23"/>
      <c r="C1281" s="8"/>
      <c r="D1281" s="8"/>
      <c r="E1281" s="2"/>
      <c r="F1281" s="2"/>
      <c r="G1281" s="8"/>
      <c r="I1281" t="e">
        <f>INDEX('Helper - Drop-downs'!$C$12:$C$24,MATCH(C1281,'Helper - Drop-downs'!$A$12:$A$24,0))</f>
        <v>#N/A</v>
      </c>
      <c r="J1281" s="44" t="str">
        <f t="shared" si="38"/>
        <v xml:space="preserve"> - </v>
      </c>
      <c r="K1281" s="44" t="e">
        <f>INDEX('Helper - Inputs'!$G$15:$G$66,MATCH(J1281,'Helper - Inputs'!$D$15:$D$66,0),1)</f>
        <v>#N/A</v>
      </c>
      <c r="L1281" s="44" t="e">
        <f t="shared" si="39"/>
        <v>#N/A</v>
      </c>
    </row>
    <row r="1282" spans="1:12" x14ac:dyDescent="0.3">
      <c r="A1282" s="2"/>
      <c r="B1282" s="23"/>
      <c r="C1282" s="8"/>
      <c r="D1282" s="8"/>
      <c r="E1282" s="2"/>
      <c r="F1282" s="2"/>
      <c r="G1282" s="8"/>
      <c r="I1282" t="e">
        <f>INDEX('Helper - Drop-downs'!$C$12:$C$24,MATCH(C1282,'Helper - Drop-downs'!$A$12:$A$24,0))</f>
        <v>#N/A</v>
      </c>
      <c r="J1282" s="44" t="str">
        <f t="shared" si="38"/>
        <v xml:space="preserve"> - </v>
      </c>
      <c r="K1282" s="44" t="e">
        <f>INDEX('Helper - Inputs'!$G$15:$G$66,MATCH(J1282,'Helper - Inputs'!$D$15:$D$66,0),1)</f>
        <v>#N/A</v>
      </c>
      <c r="L1282" s="44" t="e">
        <f t="shared" si="39"/>
        <v>#N/A</v>
      </c>
    </row>
    <row r="1283" spans="1:12" x14ac:dyDescent="0.3">
      <c r="A1283" s="2"/>
      <c r="B1283" s="23"/>
      <c r="C1283" s="8"/>
      <c r="D1283" s="8"/>
      <c r="E1283" s="2"/>
      <c r="F1283" s="2"/>
      <c r="G1283" s="8"/>
      <c r="I1283" t="e">
        <f>INDEX('Helper - Drop-downs'!$C$12:$C$24,MATCH(C1283,'Helper - Drop-downs'!$A$12:$A$24,0))</f>
        <v>#N/A</v>
      </c>
      <c r="J1283" s="44" t="str">
        <f t="shared" si="38"/>
        <v xml:space="preserve"> - </v>
      </c>
      <c r="K1283" s="44" t="e">
        <f>INDEX('Helper - Inputs'!$G$15:$G$66,MATCH(J1283,'Helper - Inputs'!$D$15:$D$66,0),1)</f>
        <v>#N/A</v>
      </c>
      <c r="L1283" s="44" t="e">
        <f t="shared" si="39"/>
        <v>#N/A</v>
      </c>
    </row>
    <row r="1284" spans="1:12" x14ac:dyDescent="0.3">
      <c r="A1284" s="2"/>
      <c r="B1284" s="23"/>
      <c r="C1284" s="8"/>
      <c r="D1284" s="8"/>
      <c r="E1284" s="2"/>
      <c r="F1284" s="2"/>
      <c r="G1284" s="8"/>
      <c r="I1284" t="e">
        <f>INDEX('Helper - Drop-downs'!$C$12:$C$24,MATCH(C1284,'Helper - Drop-downs'!$A$12:$A$24,0))</f>
        <v>#N/A</v>
      </c>
      <c r="J1284" s="44" t="str">
        <f t="shared" si="38"/>
        <v xml:space="preserve"> - </v>
      </c>
      <c r="K1284" s="44" t="e">
        <f>INDEX('Helper - Inputs'!$G$15:$G$66,MATCH(J1284,'Helper - Inputs'!$D$15:$D$66,0),1)</f>
        <v>#N/A</v>
      </c>
      <c r="L1284" s="44" t="e">
        <f t="shared" si="39"/>
        <v>#N/A</v>
      </c>
    </row>
    <row r="1285" spans="1:12" x14ac:dyDescent="0.3">
      <c r="A1285" s="2"/>
      <c r="B1285" s="23"/>
      <c r="C1285" s="8"/>
      <c r="D1285" s="8"/>
      <c r="E1285" s="2"/>
      <c r="F1285" s="2"/>
      <c r="G1285" s="8"/>
      <c r="I1285" t="e">
        <f>INDEX('Helper - Drop-downs'!$C$12:$C$24,MATCH(C1285,'Helper - Drop-downs'!$A$12:$A$24,0))</f>
        <v>#N/A</v>
      </c>
      <c r="J1285" s="44" t="str">
        <f t="shared" si="38"/>
        <v xml:space="preserve"> - </v>
      </c>
      <c r="K1285" s="44" t="e">
        <f>INDEX('Helper - Inputs'!$G$15:$G$66,MATCH(J1285,'Helper - Inputs'!$D$15:$D$66,0),1)</f>
        <v>#N/A</v>
      </c>
      <c r="L1285" s="44" t="e">
        <f t="shared" si="39"/>
        <v>#N/A</v>
      </c>
    </row>
    <row r="1286" spans="1:12" x14ac:dyDescent="0.3">
      <c r="A1286" s="2"/>
      <c r="B1286" s="23"/>
      <c r="C1286" s="8"/>
      <c r="D1286" s="8"/>
      <c r="E1286" s="2"/>
      <c r="F1286" s="2"/>
      <c r="G1286" s="8"/>
      <c r="I1286" t="e">
        <f>INDEX('Helper - Drop-downs'!$C$12:$C$24,MATCH(C1286,'Helper - Drop-downs'!$A$12:$A$24,0))</f>
        <v>#N/A</v>
      </c>
      <c r="J1286" s="44" t="str">
        <f t="shared" ref="J1286:J1349" si="40">E1286&amp;" - "&amp;F1286</f>
        <v xml:space="preserve"> - </v>
      </c>
      <c r="K1286" s="44" t="e">
        <f>INDEX('Helper - Inputs'!$G$15:$G$66,MATCH(J1286,'Helper - Inputs'!$D$15:$D$66,0),1)</f>
        <v>#N/A</v>
      </c>
      <c r="L1286" s="44" t="e">
        <f t="shared" ref="L1286:L1349" si="41">E1286&amp;" - "&amp;K1286</f>
        <v>#N/A</v>
      </c>
    </row>
    <row r="1287" spans="1:12" x14ac:dyDescent="0.3">
      <c r="A1287" s="2"/>
      <c r="B1287" s="23"/>
      <c r="C1287" s="8"/>
      <c r="D1287" s="8"/>
      <c r="E1287" s="2"/>
      <c r="F1287" s="2"/>
      <c r="G1287" s="8"/>
      <c r="I1287" t="e">
        <f>INDEX('Helper - Drop-downs'!$C$12:$C$24,MATCH(C1287,'Helper - Drop-downs'!$A$12:$A$24,0))</f>
        <v>#N/A</v>
      </c>
      <c r="J1287" s="44" t="str">
        <f t="shared" si="40"/>
        <v xml:space="preserve"> - </v>
      </c>
      <c r="K1287" s="44" t="e">
        <f>INDEX('Helper - Inputs'!$G$15:$G$66,MATCH(J1287,'Helper - Inputs'!$D$15:$D$66,0),1)</f>
        <v>#N/A</v>
      </c>
      <c r="L1287" s="44" t="e">
        <f t="shared" si="41"/>
        <v>#N/A</v>
      </c>
    </row>
    <row r="1288" spans="1:12" x14ac:dyDescent="0.3">
      <c r="A1288" s="2"/>
      <c r="B1288" s="23"/>
      <c r="C1288" s="8"/>
      <c r="D1288" s="8"/>
      <c r="E1288" s="2"/>
      <c r="F1288" s="2"/>
      <c r="G1288" s="8"/>
      <c r="I1288" t="e">
        <f>INDEX('Helper - Drop-downs'!$C$12:$C$24,MATCH(C1288,'Helper - Drop-downs'!$A$12:$A$24,0))</f>
        <v>#N/A</v>
      </c>
      <c r="J1288" s="44" t="str">
        <f t="shared" si="40"/>
        <v xml:space="preserve"> - </v>
      </c>
      <c r="K1288" s="44" t="e">
        <f>INDEX('Helper - Inputs'!$G$15:$G$66,MATCH(J1288,'Helper - Inputs'!$D$15:$D$66,0),1)</f>
        <v>#N/A</v>
      </c>
      <c r="L1288" s="44" t="e">
        <f t="shared" si="41"/>
        <v>#N/A</v>
      </c>
    </row>
    <row r="1289" spans="1:12" x14ac:dyDescent="0.3">
      <c r="A1289" s="2"/>
      <c r="B1289" s="23"/>
      <c r="C1289" s="8"/>
      <c r="D1289" s="8"/>
      <c r="E1289" s="2"/>
      <c r="F1289" s="2"/>
      <c r="G1289" s="8"/>
      <c r="I1289" t="e">
        <f>INDEX('Helper - Drop-downs'!$C$12:$C$24,MATCH(C1289,'Helper - Drop-downs'!$A$12:$A$24,0))</f>
        <v>#N/A</v>
      </c>
      <c r="J1289" s="44" t="str">
        <f t="shared" si="40"/>
        <v xml:space="preserve"> - </v>
      </c>
      <c r="K1289" s="44" t="e">
        <f>INDEX('Helper - Inputs'!$G$15:$G$66,MATCH(J1289,'Helper - Inputs'!$D$15:$D$66,0),1)</f>
        <v>#N/A</v>
      </c>
      <c r="L1289" s="44" t="e">
        <f t="shared" si="41"/>
        <v>#N/A</v>
      </c>
    </row>
    <row r="1290" spans="1:12" x14ac:dyDescent="0.3">
      <c r="A1290" s="2"/>
      <c r="B1290" s="23"/>
      <c r="C1290" s="8"/>
      <c r="D1290" s="8"/>
      <c r="E1290" s="2"/>
      <c r="F1290" s="2"/>
      <c r="G1290" s="8"/>
      <c r="I1290" t="e">
        <f>INDEX('Helper - Drop-downs'!$C$12:$C$24,MATCH(C1290,'Helper - Drop-downs'!$A$12:$A$24,0))</f>
        <v>#N/A</v>
      </c>
      <c r="J1290" s="44" t="str">
        <f t="shared" si="40"/>
        <v xml:space="preserve"> - </v>
      </c>
      <c r="K1290" s="44" t="e">
        <f>INDEX('Helper - Inputs'!$G$15:$G$66,MATCH(J1290,'Helper - Inputs'!$D$15:$D$66,0),1)</f>
        <v>#N/A</v>
      </c>
      <c r="L1290" s="44" t="e">
        <f t="shared" si="41"/>
        <v>#N/A</v>
      </c>
    </row>
    <row r="1291" spans="1:12" x14ac:dyDescent="0.3">
      <c r="A1291" s="2"/>
      <c r="B1291" s="23"/>
      <c r="C1291" s="8"/>
      <c r="D1291" s="8"/>
      <c r="E1291" s="2"/>
      <c r="F1291" s="2"/>
      <c r="G1291" s="8"/>
      <c r="I1291" t="e">
        <f>INDEX('Helper - Drop-downs'!$C$12:$C$24,MATCH(C1291,'Helper - Drop-downs'!$A$12:$A$24,0))</f>
        <v>#N/A</v>
      </c>
      <c r="J1291" s="44" t="str">
        <f t="shared" si="40"/>
        <v xml:space="preserve"> - </v>
      </c>
      <c r="K1291" s="44" t="e">
        <f>INDEX('Helper - Inputs'!$G$15:$G$66,MATCH(J1291,'Helper - Inputs'!$D$15:$D$66,0),1)</f>
        <v>#N/A</v>
      </c>
      <c r="L1291" s="44" t="e">
        <f t="shared" si="41"/>
        <v>#N/A</v>
      </c>
    </row>
    <row r="1292" spans="1:12" x14ac:dyDescent="0.3">
      <c r="A1292" s="2"/>
      <c r="B1292" s="23"/>
      <c r="C1292" s="8"/>
      <c r="D1292" s="8"/>
      <c r="E1292" s="2"/>
      <c r="F1292" s="2"/>
      <c r="G1292" s="8"/>
      <c r="I1292" t="e">
        <f>INDEX('Helper - Drop-downs'!$C$12:$C$24,MATCH(C1292,'Helper - Drop-downs'!$A$12:$A$24,0))</f>
        <v>#N/A</v>
      </c>
      <c r="J1292" s="44" t="str">
        <f t="shared" si="40"/>
        <v xml:space="preserve"> - </v>
      </c>
      <c r="K1292" s="44" t="e">
        <f>INDEX('Helper - Inputs'!$G$15:$G$66,MATCH(J1292,'Helper - Inputs'!$D$15:$D$66,0),1)</f>
        <v>#N/A</v>
      </c>
      <c r="L1292" s="44" t="e">
        <f t="shared" si="41"/>
        <v>#N/A</v>
      </c>
    </row>
    <row r="1293" spans="1:12" x14ac:dyDescent="0.3">
      <c r="A1293" s="2"/>
      <c r="B1293" s="23"/>
      <c r="C1293" s="8"/>
      <c r="D1293" s="8"/>
      <c r="E1293" s="2"/>
      <c r="F1293" s="2"/>
      <c r="G1293" s="8"/>
      <c r="I1293" t="e">
        <f>INDEX('Helper - Drop-downs'!$C$12:$C$24,MATCH(C1293,'Helper - Drop-downs'!$A$12:$A$24,0))</f>
        <v>#N/A</v>
      </c>
      <c r="J1293" s="44" t="str">
        <f t="shared" si="40"/>
        <v xml:space="preserve"> - </v>
      </c>
      <c r="K1293" s="44" t="e">
        <f>INDEX('Helper - Inputs'!$G$15:$G$66,MATCH(J1293,'Helper - Inputs'!$D$15:$D$66,0),1)</f>
        <v>#N/A</v>
      </c>
      <c r="L1293" s="44" t="e">
        <f t="shared" si="41"/>
        <v>#N/A</v>
      </c>
    </row>
    <row r="1294" spans="1:12" x14ac:dyDescent="0.3">
      <c r="A1294" s="2"/>
      <c r="B1294" s="23"/>
      <c r="C1294" s="8"/>
      <c r="D1294" s="8"/>
      <c r="E1294" s="2"/>
      <c r="F1294" s="2"/>
      <c r="G1294" s="8"/>
      <c r="I1294" t="e">
        <f>INDEX('Helper - Drop-downs'!$C$12:$C$24,MATCH(C1294,'Helper - Drop-downs'!$A$12:$A$24,0))</f>
        <v>#N/A</v>
      </c>
      <c r="J1294" s="44" t="str">
        <f t="shared" si="40"/>
        <v xml:space="preserve"> - </v>
      </c>
      <c r="K1294" s="44" t="e">
        <f>INDEX('Helper - Inputs'!$G$15:$G$66,MATCH(J1294,'Helper - Inputs'!$D$15:$D$66,0),1)</f>
        <v>#N/A</v>
      </c>
      <c r="L1294" s="44" t="e">
        <f t="shared" si="41"/>
        <v>#N/A</v>
      </c>
    </row>
    <row r="1295" spans="1:12" x14ac:dyDescent="0.3">
      <c r="A1295" s="2"/>
      <c r="B1295" s="23"/>
      <c r="C1295" s="8"/>
      <c r="D1295" s="8"/>
      <c r="E1295" s="2"/>
      <c r="F1295" s="2"/>
      <c r="G1295" s="8"/>
      <c r="I1295" t="e">
        <f>INDEX('Helper - Drop-downs'!$C$12:$C$24,MATCH(C1295,'Helper - Drop-downs'!$A$12:$A$24,0))</f>
        <v>#N/A</v>
      </c>
      <c r="J1295" s="44" t="str">
        <f t="shared" si="40"/>
        <v xml:space="preserve"> - </v>
      </c>
      <c r="K1295" s="44" t="e">
        <f>INDEX('Helper - Inputs'!$G$15:$G$66,MATCH(J1295,'Helper - Inputs'!$D$15:$D$66,0),1)</f>
        <v>#N/A</v>
      </c>
      <c r="L1295" s="44" t="e">
        <f t="shared" si="41"/>
        <v>#N/A</v>
      </c>
    </row>
    <row r="1296" spans="1:12" x14ac:dyDescent="0.3">
      <c r="A1296" s="2"/>
      <c r="B1296" s="23"/>
      <c r="C1296" s="8"/>
      <c r="D1296" s="8"/>
      <c r="E1296" s="2"/>
      <c r="F1296" s="2"/>
      <c r="G1296" s="8"/>
      <c r="I1296" t="e">
        <f>INDEX('Helper - Drop-downs'!$C$12:$C$24,MATCH(C1296,'Helper - Drop-downs'!$A$12:$A$24,0))</f>
        <v>#N/A</v>
      </c>
      <c r="J1296" s="44" t="str">
        <f t="shared" si="40"/>
        <v xml:space="preserve"> - </v>
      </c>
      <c r="K1296" s="44" t="e">
        <f>INDEX('Helper - Inputs'!$G$15:$G$66,MATCH(J1296,'Helper - Inputs'!$D$15:$D$66,0),1)</f>
        <v>#N/A</v>
      </c>
      <c r="L1296" s="44" t="e">
        <f t="shared" si="41"/>
        <v>#N/A</v>
      </c>
    </row>
    <row r="1297" spans="1:12" x14ac:dyDescent="0.3">
      <c r="A1297" s="2"/>
      <c r="B1297" s="23"/>
      <c r="C1297" s="8"/>
      <c r="D1297" s="8"/>
      <c r="E1297" s="2"/>
      <c r="F1297" s="2"/>
      <c r="G1297" s="8"/>
      <c r="I1297" t="e">
        <f>INDEX('Helper - Drop-downs'!$C$12:$C$24,MATCH(C1297,'Helper - Drop-downs'!$A$12:$A$24,0))</f>
        <v>#N/A</v>
      </c>
      <c r="J1297" s="44" t="str">
        <f t="shared" si="40"/>
        <v xml:space="preserve"> - </v>
      </c>
      <c r="K1297" s="44" t="e">
        <f>INDEX('Helper - Inputs'!$G$15:$G$66,MATCH(J1297,'Helper - Inputs'!$D$15:$D$66,0),1)</f>
        <v>#N/A</v>
      </c>
      <c r="L1297" s="44" t="e">
        <f t="shared" si="41"/>
        <v>#N/A</v>
      </c>
    </row>
    <row r="1298" spans="1:12" x14ac:dyDescent="0.3">
      <c r="A1298" s="2"/>
      <c r="B1298" s="23"/>
      <c r="C1298" s="8"/>
      <c r="D1298" s="8"/>
      <c r="E1298" s="2"/>
      <c r="F1298" s="2"/>
      <c r="G1298" s="8"/>
      <c r="I1298" t="e">
        <f>INDEX('Helper - Drop-downs'!$C$12:$C$24,MATCH(C1298,'Helper - Drop-downs'!$A$12:$A$24,0))</f>
        <v>#N/A</v>
      </c>
      <c r="J1298" s="44" t="str">
        <f t="shared" si="40"/>
        <v xml:space="preserve"> - </v>
      </c>
      <c r="K1298" s="44" t="e">
        <f>INDEX('Helper - Inputs'!$G$15:$G$66,MATCH(J1298,'Helper - Inputs'!$D$15:$D$66,0),1)</f>
        <v>#N/A</v>
      </c>
      <c r="L1298" s="44" t="e">
        <f t="shared" si="41"/>
        <v>#N/A</v>
      </c>
    </row>
    <row r="1299" spans="1:12" x14ac:dyDescent="0.3">
      <c r="A1299" s="2"/>
      <c r="B1299" s="23"/>
      <c r="C1299" s="8"/>
      <c r="D1299" s="8"/>
      <c r="E1299" s="2"/>
      <c r="F1299" s="2"/>
      <c r="G1299" s="8"/>
      <c r="I1299" t="e">
        <f>INDEX('Helper - Drop-downs'!$C$12:$C$24,MATCH(C1299,'Helper - Drop-downs'!$A$12:$A$24,0))</f>
        <v>#N/A</v>
      </c>
      <c r="J1299" s="44" t="str">
        <f t="shared" si="40"/>
        <v xml:space="preserve"> - </v>
      </c>
      <c r="K1299" s="44" t="e">
        <f>INDEX('Helper - Inputs'!$G$15:$G$66,MATCH(J1299,'Helper - Inputs'!$D$15:$D$66,0),1)</f>
        <v>#N/A</v>
      </c>
      <c r="L1299" s="44" t="e">
        <f t="shared" si="41"/>
        <v>#N/A</v>
      </c>
    </row>
    <row r="1300" spans="1:12" x14ac:dyDescent="0.3">
      <c r="A1300" s="2"/>
      <c r="B1300" s="23"/>
      <c r="C1300" s="8"/>
      <c r="D1300" s="8"/>
      <c r="E1300" s="2"/>
      <c r="F1300" s="2"/>
      <c r="G1300" s="8"/>
      <c r="I1300" t="e">
        <f>INDEX('Helper - Drop-downs'!$C$12:$C$24,MATCH(C1300,'Helper - Drop-downs'!$A$12:$A$24,0))</f>
        <v>#N/A</v>
      </c>
      <c r="J1300" s="44" t="str">
        <f t="shared" si="40"/>
        <v xml:space="preserve"> - </v>
      </c>
      <c r="K1300" s="44" t="e">
        <f>INDEX('Helper - Inputs'!$G$15:$G$66,MATCH(J1300,'Helper - Inputs'!$D$15:$D$66,0),1)</f>
        <v>#N/A</v>
      </c>
      <c r="L1300" s="44" t="e">
        <f t="shared" si="41"/>
        <v>#N/A</v>
      </c>
    </row>
    <row r="1301" spans="1:12" x14ac:dyDescent="0.3">
      <c r="A1301" s="2"/>
      <c r="B1301" s="23"/>
      <c r="C1301" s="8"/>
      <c r="D1301" s="8"/>
      <c r="E1301" s="2"/>
      <c r="F1301" s="2"/>
      <c r="G1301" s="8"/>
      <c r="I1301" t="e">
        <f>INDEX('Helper - Drop-downs'!$C$12:$C$24,MATCH(C1301,'Helper - Drop-downs'!$A$12:$A$24,0))</f>
        <v>#N/A</v>
      </c>
      <c r="J1301" s="44" t="str">
        <f t="shared" si="40"/>
        <v xml:space="preserve"> - </v>
      </c>
      <c r="K1301" s="44" t="e">
        <f>INDEX('Helper - Inputs'!$G$15:$G$66,MATCH(J1301,'Helper - Inputs'!$D$15:$D$66,0),1)</f>
        <v>#N/A</v>
      </c>
      <c r="L1301" s="44" t="e">
        <f t="shared" si="41"/>
        <v>#N/A</v>
      </c>
    </row>
    <row r="1302" spans="1:12" x14ac:dyDescent="0.3">
      <c r="A1302" s="2"/>
      <c r="B1302" s="23"/>
      <c r="C1302" s="8"/>
      <c r="D1302" s="8"/>
      <c r="E1302" s="2"/>
      <c r="F1302" s="2"/>
      <c r="G1302" s="8"/>
      <c r="I1302" t="e">
        <f>INDEX('Helper - Drop-downs'!$C$12:$C$24,MATCH(C1302,'Helper - Drop-downs'!$A$12:$A$24,0))</f>
        <v>#N/A</v>
      </c>
      <c r="J1302" s="44" t="str">
        <f t="shared" si="40"/>
        <v xml:space="preserve"> - </v>
      </c>
      <c r="K1302" s="44" t="e">
        <f>INDEX('Helper - Inputs'!$G$15:$G$66,MATCH(J1302,'Helper - Inputs'!$D$15:$D$66,0),1)</f>
        <v>#N/A</v>
      </c>
      <c r="L1302" s="44" t="e">
        <f t="shared" si="41"/>
        <v>#N/A</v>
      </c>
    </row>
    <row r="1303" spans="1:12" x14ac:dyDescent="0.3">
      <c r="A1303" s="2"/>
      <c r="B1303" s="23"/>
      <c r="C1303" s="8"/>
      <c r="D1303" s="8"/>
      <c r="E1303" s="2"/>
      <c r="F1303" s="2"/>
      <c r="G1303" s="8"/>
      <c r="I1303" t="e">
        <f>INDEX('Helper - Drop-downs'!$C$12:$C$24,MATCH(C1303,'Helper - Drop-downs'!$A$12:$A$24,0))</f>
        <v>#N/A</v>
      </c>
      <c r="J1303" s="44" t="str">
        <f t="shared" si="40"/>
        <v xml:space="preserve"> - </v>
      </c>
      <c r="K1303" s="44" t="e">
        <f>INDEX('Helper - Inputs'!$G$15:$G$66,MATCH(J1303,'Helper - Inputs'!$D$15:$D$66,0),1)</f>
        <v>#N/A</v>
      </c>
      <c r="L1303" s="44" t="e">
        <f t="shared" si="41"/>
        <v>#N/A</v>
      </c>
    </row>
    <row r="1304" spans="1:12" x14ac:dyDescent="0.3">
      <c r="A1304" s="2"/>
      <c r="B1304" s="23"/>
      <c r="C1304" s="8"/>
      <c r="D1304" s="8"/>
      <c r="E1304" s="2"/>
      <c r="F1304" s="2"/>
      <c r="G1304" s="8"/>
      <c r="I1304" t="e">
        <f>INDEX('Helper - Drop-downs'!$C$12:$C$24,MATCH(C1304,'Helper - Drop-downs'!$A$12:$A$24,0))</f>
        <v>#N/A</v>
      </c>
      <c r="J1304" s="44" t="str">
        <f t="shared" si="40"/>
        <v xml:space="preserve"> - </v>
      </c>
      <c r="K1304" s="44" t="e">
        <f>INDEX('Helper - Inputs'!$G$15:$G$66,MATCH(J1304,'Helper - Inputs'!$D$15:$D$66,0),1)</f>
        <v>#N/A</v>
      </c>
      <c r="L1304" s="44" t="e">
        <f t="shared" si="41"/>
        <v>#N/A</v>
      </c>
    </row>
    <row r="1305" spans="1:12" x14ac:dyDescent="0.3">
      <c r="A1305" s="2"/>
      <c r="B1305" s="23"/>
      <c r="C1305" s="8"/>
      <c r="D1305" s="8"/>
      <c r="E1305" s="2"/>
      <c r="F1305" s="2"/>
      <c r="G1305" s="8"/>
      <c r="I1305" t="e">
        <f>INDEX('Helper - Drop-downs'!$C$12:$C$24,MATCH(C1305,'Helper - Drop-downs'!$A$12:$A$24,0))</f>
        <v>#N/A</v>
      </c>
      <c r="J1305" s="44" t="str">
        <f t="shared" si="40"/>
        <v xml:space="preserve"> - </v>
      </c>
      <c r="K1305" s="44" t="e">
        <f>INDEX('Helper - Inputs'!$G$15:$G$66,MATCH(J1305,'Helper - Inputs'!$D$15:$D$66,0),1)</f>
        <v>#N/A</v>
      </c>
      <c r="L1305" s="44" t="e">
        <f t="shared" si="41"/>
        <v>#N/A</v>
      </c>
    </row>
    <row r="1306" spans="1:12" x14ac:dyDescent="0.3">
      <c r="A1306" s="2"/>
      <c r="B1306" s="23"/>
      <c r="C1306" s="8"/>
      <c r="D1306" s="8"/>
      <c r="E1306" s="2"/>
      <c r="F1306" s="2"/>
      <c r="G1306" s="8"/>
      <c r="I1306" t="e">
        <f>INDEX('Helper - Drop-downs'!$C$12:$C$24,MATCH(C1306,'Helper - Drop-downs'!$A$12:$A$24,0))</f>
        <v>#N/A</v>
      </c>
      <c r="J1306" s="44" t="str">
        <f t="shared" si="40"/>
        <v xml:space="preserve"> - </v>
      </c>
      <c r="K1306" s="44" t="e">
        <f>INDEX('Helper - Inputs'!$G$15:$G$66,MATCH(J1306,'Helper - Inputs'!$D$15:$D$66,0),1)</f>
        <v>#N/A</v>
      </c>
      <c r="L1306" s="44" t="e">
        <f t="shared" si="41"/>
        <v>#N/A</v>
      </c>
    </row>
    <row r="1307" spans="1:12" x14ac:dyDescent="0.3">
      <c r="A1307" s="2"/>
      <c r="B1307" s="23"/>
      <c r="C1307" s="8"/>
      <c r="D1307" s="8"/>
      <c r="E1307" s="2"/>
      <c r="F1307" s="2"/>
      <c r="G1307" s="8"/>
      <c r="I1307" t="e">
        <f>INDEX('Helper - Drop-downs'!$C$12:$C$24,MATCH(C1307,'Helper - Drop-downs'!$A$12:$A$24,0))</f>
        <v>#N/A</v>
      </c>
      <c r="J1307" s="44" t="str">
        <f t="shared" si="40"/>
        <v xml:space="preserve"> - </v>
      </c>
      <c r="K1307" s="44" t="e">
        <f>INDEX('Helper - Inputs'!$G$15:$G$66,MATCH(J1307,'Helper - Inputs'!$D$15:$D$66,0),1)</f>
        <v>#N/A</v>
      </c>
      <c r="L1307" s="44" t="e">
        <f t="shared" si="41"/>
        <v>#N/A</v>
      </c>
    </row>
    <row r="1308" spans="1:12" x14ac:dyDescent="0.3">
      <c r="A1308" s="2"/>
      <c r="B1308" s="23"/>
      <c r="C1308" s="8"/>
      <c r="D1308" s="8"/>
      <c r="E1308" s="2"/>
      <c r="F1308" s="2"/>
      <c r="G1308" s="8"/>
      <c r="I1308" t="e">
        <f>INDEX('Helper - Drop-downs'!$C$12:$C$24,MATCH(C1308,'Helper - Drop-downs'!$A$12:$A$24,0))</f>
        <v>#N/A</v>
      </c>
      <c r="J1308" s="44" t="str">
        <f t="shared" si="40"/>
        <v xml:space="preserve"> - </v>
      </c>
      <c r="K1308" s="44" t="e">
        <f>INDEX('Helper - Inputs'!$G$15:$G$66,MATCH(J1308,'Helper - Inputs'!$D$15:$D$66,0),1)</f>
        <v>#N/A</v>
      </c>
      <c r="L1308" s="44" t="e">
        <f t="shared" si="41"/>
        <v>#N/A</v>
      </c>
    </row>
    <row r="1309" spans="1:12" x14ac:dyDescent="0.3">
      <c r="A1309" s="2"/>
      <c r="B1309" s="23"/>
      <c r="C1309" s="8"/>
      <c r="D1309" s="8"/>
      <c r="E1309" s="2"/>
      <c r="F1309" s="2"/>
      <c r="G1309" s="8"/>
      <c r="I1309" t="e">
        <f>INDEX('Helper - Drop-downs'!$C$12:$C$24,MATCH(C1309,'Helper - Drop-downs'!$A$12:$A$24,0))</f>
        <v>#N/A</v>
      </c>
      <c r="J1309" s="44" t="str">
        <f t="shared" si="40"/>
        <v xml:space="preserve"> - </v>
      </c>
      <c r="K1309" s="44" t="e">
        <f>INDEX('Helper - Inputs'!$G$15:$G$66,MATCH(J1309,'Helper - Inputs'!$D$15:$D$66,0),1)</f>
        <v>#N/A</v>
      </c>
      <c r="L1309" s="44" t="e">
        <f t="shared" si="41"/>
        <v>#N/A</v>
      </c>
    </row>
    <row r="1310" spans="1:12" x14ac:dyDescent="0.3">
      <c r="A1310" s="2"/>
      <c r="B1310" s="23"/>
      <c r="C1310" s="8"/>
      <c r="D1310" s="8"/>
      <c r="E1310" s="2"/>
      <c r="F1310" s="2"/>
      <c r="G1310" s="8"/>
      <c r="I1310" t="e">
        <f>INDEX('Helper - Drop-downs'!$C$12:$C$24,MATCH(C1310,'Helper - Drop-downs'!$A$12:$A$24,0))</f>
        <v>#N/A</v>
      </c>
      <c r="J1310" s="44" t="str">
        <f t="shared" si="40"/>
        <v xml:space="preserve"> - </v>
      </c>
      <c r="K1310" s="44" t="e">
        <f>INDEX('Helper - Inputs'!$G$15:$G$66,MATCH(J1310,'Helper - Inputs'!$D$15:$D$66,0),1)</f>
        <v>#N/A</v>
      </c>
      <c r="L1310" s="44" t="e">
        <f t="shared" si="41"/>
        <v>#N/A</v>
      </c>
    </row>
    <row r="1311" spans="1:12" x14ac:dyDescent="0.3">
      <c r="A1311" s="2"/>
      <c r="B1311" s="23"/>
      <c r="C1311" s="8"/>
      <c r="D1311" s="8"/>
      <c r="E1311" s="2"/>
      <c r="F1311" s="2"/>
      <c r="G1311" s="8"/>
      <c r="I1311" t="e">
        <f>INDEX('Helper - Drop-downs'!$C$12:$C$24,MATCH(C1311,'Helper - Drop-downs'!$A$12:$A$24,0))</f>
        <v>#N/A</v>
      </c>
      <c r="J1311" s="44" t="str">
        <f t="shared" si="40"/>
        <v xml:space="preserve"> - </v>
      </c>
      <c r="K1311" s="44" t="e">
        <f>INDEX('Helper - Inputs'!$G$15:$G$66,MATCH(J1311,'Helper - Inputs'!$D$15:$D$66,0),1)</f>
        <v>#N/A</v>
      </c>
      <c r="L1311" s="44" t="e">
        <f t="shared" si="41"/>
        <v>#N/A</v>
      </c>
    </row>
    <row r="1312" spans="1:12" x14ac:dyDescent="0.3">
      <c r="A1312" s="2"/>
      <c r="B1312" s="23"/>
      <c r="C1312" s="8"/>
      <c r="D1312" s="8"/>
      <c r="E1312" s="2"/>
      <c r="F1312" s="2"/>
      <c r="G1312" s="8"/>
      <c r="I1312" t="e">
        <f>INDEX('Helper - Drop-downs'!$C$12:$C$24,MATCH(C1312,'Helper - Drop-downs'!$A$12:$A$24,0))</f>
        <v>#N/A</v>
      </c>
      <c r="J1312" s="44" t="str">
        <f t="shared" si="40"/>
        <v xml:space="preserve"> - </v>
      </c>
      <c r="K1312" s="44" t="e">
        <f>INDEX('Helper - Inputs'!$G$15:$G$66,MATCH(J1312,'Helper - Inputs'!$D$15:$D$66,0),1)</f>
        <v>#N/A</v>
      </c>
      <c r="L1312" s="44" t="e">
        <f t="shared" si="41"/>
        <v>#N/A</v>
      </c>
    </row>
    <row r="1313" spans="1:12" x14ac:dyDescent="0.3">
      <c r="A1313" s="2"/>
      <c r="B1313" s="23"/>
      <c r="C1313" s="8"/>
      <c r="D1313" s="8"/>
      <c r="E1313" s="2"/>
      <c r="F1313" s="2"/>
      <c r="G1313" s="8"/>
      <c r="I1313" t="e">
        <f>INDEX('Helper - Drop-downs'!$C$12:$C$24,MATCH(C1313,'Helper - Drop-downs'!$A$12:$A$24,0))</f>
        <v>#N/A</v>
      </c>
      <c r="J1313" s="44" t="str">
        <f t="shared" si="40"/>
        <v xml:space="preserve"> - </v>
      </c>
      <c r="K1313" s="44" t="e">
        <f>INDEX('Helper - Inputs'!$G$15:$G$66,MATCH(J1313,'Helper - Inputs'!$D$15:$D$66,0),1)</f>
        <v>#N/A</v>
      </c>
      <c r="L1313" s="44" t="e">
        <f t="shared" si="41"/>
        <v>#N/A</v>
      </c>
    </row>
    <row r="1314" spans="1:12" x14ac:dyDescent="0.3">
      <c r="A1314" s="2"/>
      <c r="B1314" s="23"/>
      <c r="C1314" s="8"/>
      <c r="D1314" s="8"/>
      <c r="E1314" s="2"/>
      <c r="F1314" s="2"/>
      <c r="G1314" s="8"/>
      <c r="I1314" t="e">
        <f>INDEX('Helper - Drop-downs'!$C$12:$C$24,MATCH(C1314,'Helper - Drop-downs'!$A$12:$A$24,0))</f>
        <v>#N/A</v>
      </c>
      <c r="J1314" s="44" t="str">
        <f t="shared" si="40"/>
        <v xml:space="preserve"> - </v>
      </c>
      <c r="K1314" s="44" t="e">
        <f>INDEX('Helper - Inputs'!$G$15:$G$66,MATCH(J1314,'Helper - Inputs'!$D$15:$D$66,0),1)</f>
        <v>#N/A</v>
      </c>
      <c r="L1314" s="44" t="e">
        <f t="shared" si="41"/>
        <v>#N/A</v>
      </c>
    </row>
    <row r="1315" spans="1:12" x14ac:dyDescent="0.3">
      <c r="A1315" s="2"/>
      <c r="B1315" s="23"/>
      <c r="C1315" s="8"/>
      <c r="D1315" s="8"/>
      <c r="E1315" s="2"/>
      <c r="F1315" s="2"/>
      <c r="G1315" s="8"/>
      <c r="I1315" t="e">
        <f>INDEX('Helper - Drop-downs'!$C$12:$C$24,MATCH(C1315,'Helper - Drop-downs'!$A$12:$A$24,0))</f>
        <v>#N/A</v>
      </c>
      <c r="J1315" s="44" t="str">
        <f t="shared" si="40"/>
        <v xml:space="preserve"> - </v>
      </c>
      <c r="K1315" s="44" t="e">
        <f>INDEX('Helper - Inputs'!$G$15:$G$66,MATCH(J1315,'Helper - Inputs'!$D$15:$D$66,0),1)</f>
        <v>#N/A</v>
      </c>
      <c r="L1315" s="44" t="e">
        <f t="shared" si="41"/>
        <v>#N/A</v>
      </c>
    </row>
    <row r="1316" spans="1:12" x14ac:dyDescent="0.3">
      <c r="A1316" s="2"/>
      <c r="B1316" s="23"/>
      <c r="C1316" s="8"/>
      <c r="D1316" s="8"/>
      <c r="E1316" s="2"/>
      <c r="F1316" s="2"/>
      <c r="G1316" s="8"/>
      <c r="I1316" t="e">
        <f>INDEX('Helper - Drop-downs'!$C$12:$C$24,MATCH(C1316,'Helper - Drop-downs'!$A$12:$A$24,0))</f>
        <v>#N/A</v>
      </c>
      <c r="J1316" s="44" t="str">
        <f t="shared" si="40"/>
        <v xml:space="preserve"> - </v>
      </c>
      <c r="K1316" s="44" t="e">
        <f>INDEX('Helper - Inputs'!$G$15:$G$66,MATCH(J1316,'Helper - Inputs'!$D$15:$D$66,0),1)</f>
        <v>#N/A</v>
      </c>
      <c r="L1316" s="44" t="e">
        <f t="shared" si="41"/>
        <v>#N/A</v>
      </c>
    </row>
    <row r="1317" spans="1:12" x14ac:dyDescent="0.3">
      <c r="A1317" s="2"/>
      <c r="B1317" s="23"/>
      <c r="C1317" s="8"/>
      <c r="D1317" s="8"/>
      <c r="E1317" s="2"/>
      <c r="F1317" s="2"/>
      <c r="G1317" s="8"/>
      <c r="I1317" t="e">
        <f>INDEX('Helper - Drop-downs'!$C$12:$C$24,MATCH(C1317,'Helper - Drop-downs'!$A$12:$A$24,0))</f>
        <v>#N/A</v>
      </c>
      <c r="J1317" s="44" t="str">
        <f t="shared" si="40"/>
        <v xml:space="preserve"> - </v>
      </c>
      <c r="K1317" s="44" t="e">
        <f>INDEX('Helper - Inputs'!$G$15:$G$66,MATCH(J1317,'Helper - Inputs'!$D$15:$D$66,0),1)</f>
        <v>#N/A</v>
      </c>
      <c r="L1317" s="44" t="e">
        <f t="shared" si="41"/>
        <v>#N/A</v>
      </c>
    </row>
    <row r="1318" spans="1:12" x14ac:dyDescent="0.3">
      <c r="A1318" s="2"/>
      <c r="B1318" s="23"/>
      <c r="C1318" s="8"/>
      <c r="D1318" s="8"/>
      <c r="E1318" s="2"/>
      <c r="F1318" s="2"/>
      <c r="G1318" s="8"/>
      <c r="I1318" t="e">
        <f>INDEX('Helper - Drop-downs'!$C$12:$C$24,MATCH(C1318,'Helper - Drop-downs'!$A$12:$A$24,0))</f>
        <v>#N/A</v>
      </c>
      <c r="J1318" s="44" t="str">
        <f t="shared" si="40"/>
        <v xml:space="preserve"> - </v>
      </c>
      <c r="K1318" s="44" t="e">
        <f>INDEX('Helper - Inputs'!$G$15:$G$66,MATCH(J1318,'Helper - Inputs'!$D$15:$D$66,0),1)</f>
        <v>#N/A</v>
      </c>
      <c r="L1318" s="44" t="e">
        <f t="shared" si="41"/>
        <v>#N/A</v>
      </c>
    </row>
    <row r="1319" spans="1:12" x14ac:dyDescent="0.3">
      <c r="A1319" s="2"/>
      <c r="B1319" s="23"/>
      <c r="C1319" s="8"/>
      <c r="D1319" s="8"/>
      <c r="E1319" s="2"/>
      <c r="F1319" s="2"/>
      <c r="G1319" s="8"/>
      <c r="I1319" t="e">
        <f>INDEX('Helper - Drop-downs'!$C$12:$C$24,MATCH(C1319,'Helper - Drop-downs'!$A$12:$A$24,0))</f>
        <v>#N/A</v>
      </c>
      <c r="J1319" s="44" t="str">
        <f t="shared" si="40"/>
        <v xml:space="preserve"> - </v>
      </c>
      <c r="K1319" s="44" t="e">
        <f>INDEX('Helper - Inputs'!$G$15:$G$66,MATCH(J1319,'Helper - Inputs'!$D$15:$D$66,0),1)</f>
        <v>#N/A</v>
      </c>
      <c r="L1319" s="44" t="e">
        <f t="shared" si="41"/>
        <v>#N/A</v>
      </c>
    </row>
    <row r="1320" spans="1:12" x14ac:dyDescent="0.3">
      <c r="A1320" s="2"/>
      <c r="B1320" s="23"/>
      <c r="C1320" s="8"/>
      <c r="D1320" s="8"/>
      <c r="E1320" s="2"/>
      <c r="F1320" s="2"/>
      <c r="G1320" s="8"/>
      <c r="I1320" t="e">
        <f>INDEX('Helper - Drop-downs'!$C$12:$C$24,MATCH(C1320,'Helper - Drop-downs'!$A$12:$A$24,0))</f>
        <v>#N/A</v>
      </c>
      <c r="J1320" s="44" t="str">
        <f t="shared" si="40"/>
        <v xml:space="preserve"> - </v>
      </c>
      <c r="K1320" s="44" t="e">
        <f>INDEX('Helper - Inputs'!$G$15:$G$66,MATCH(J1320,'Helper - Inputs'!$D$15:$D$66,0),1)</f>
        <v>#N/A</v>
      </c>
      <c r="L1320" s="44" t="e">
        <f t="shared" si="41"/>
        <v>#N/A</v>
      </c>
    </row>
    <row r="1321" spans="1:12" x14ac:dyDescent="0.3">
      <c r="A1321" s="2"/>
      <c r="B1321" s="23"/>
      <c r="C1321" s="8"/>
      <c r="D1321" s="8"/>
      <c r="E1321" s="2"/>
      <c r="F1321" s="2"/>
      <c r="G1321" s="8"/>
      <c r="I1321" t="e">
        <f>INDEX('Helper - Drop-downs'!$C$12:$C$24,MATCH(C1321,'Helper - Drop-downs'!$A$12:$A$24,0))</f>
        <v>#N/A</v>
      </c>
      <c r="J1321" s="44" t="str">
        <f t="shared" si="40"/>
        <v xml:space="preserve"> - </v>
      </c>
      <c r="K1321" s="44" t="e">
        <f>INDEX('Helper - Inputs'!$G$15:$G$66,MATCH(J1321,'Helper - Inputs'!$D$15:$D$66,0),1)</f>
        <v>#N/A</v>
      </c>
      <c r="L1321" s="44" t="e">
        <f t="shared" si="41"/>
        <v>#N/A</v>
      </c>
    </row>
    <row r="1322" spans="1:12" x14ac:dyDescent="0.3">
      <c r="A1322" s="2"/>
      <c r="B1322" s="23"/>
      <c r="C1322" s="8"/>
      <c r="D1322" s="8"/>
      <c r="E1322" s="2"/>
      <c r="F1322" s="2"/>
      <c r="G1322" s="8"/>
      <c r="I1322" t="e">
        <f>INDEX('Helper - Drop-downs'!$C$12:$C$24,MATCH(C1322,'Helper - Drop-downs'!$A$12:$A$24,0))</f>
        <v>#N/A</v>
      </c>
      <c r="J1322" s="44" t="str">
        <f t="shared" si="40"/>
        <v xml:space="preserve"> - </v>
      </c>
      <c r="K1322" s="44" t="e">
        <f>INDEX('Helper - Inputs'!$G$15:$G$66,MATCH(J1322,'Helper - Inputs'!$D$15:$D$66,0),1)</f>
        <v>#N/A</v>
      </c>
      <c r="L1322" s="44" t="e">
        <f t="shared" si="41"/>
        <v>#N/A</v>
      </c>
    </row>
    <row r="1323" spans="1:12" x14ac:dyDescent="0.3">
      <c r="A1323" s="2"/>
      <c r="B1323" s="23"/>
      <c r="C1323" s="8"/>
      <c r="D1323" s="8"/>
      <c r="E1323" s="2"/>
      <c r="F1323" s="2"/>
      <c r="G1323" s="8"/>
      <c r="I1323" t="e">
        <f>INDEX('Helper - Drop-downs'!$C$12:$C$24,MATCH(C1323,'Helper - Drop-downs'!$A$12:$A$24,0))</f>
        <v>#N/A</v>
      </c>
      <c r="J1323" s="44" t="str">
        <f t="shared" si="40"/>
        <v xml:space="preserve"> - </v>
      </c>
      <c r="K1323" s="44" t="e">
        <f>INDEX('Helper - Inputs'!$G$15:$G$66,MATCH(J1323,'Helper - Inputs'!$D$15:$D$66,0),1)</f>
        <v>#N/A</v>
      </c>
      <c r="L1323" s="44" t="e">
        <f t="shared" si="41"/>
        <v>#N/A</v>
      </c>
    </row>
    <row r="1324" spans="1:12" x14ac:dyDescent="0.3">
      <c r="A1324" s="2"/>
      <c r="B1324" s="23"/>
      <c r="C1324" s="8"/>
      <c r="D1324" s="8"/>
      <c r="E1324" s="2"/>
      <c r="F1324" s="2"/>
      <c r="G1324" s="8"/>
      <c r="I1324" t="e">
        <f>INDEX('Helper - Drop-downs'!$C$12:$C$24,MATCH(C1324,'Helper - Drop-downs'!$A$12:$A$24,0))</f>
        <v>#N/A</v>
      </c>
      <c r="J1324" s="44" t="str">
        <f t="shared" si="40"/>
        <v xml:space="preserve"> - </v>
      </c>
      <c r="K1324" s="44" t="e">
        <f>INDEX('Helper - Inputs'!$G$15:$G$66,MATCH(J1324,'Helper - Inputs'!$D$15:$D$66,0),1)</f>
        <v>#N/A</v>
      </c>
      <c r="L1324" s="44" t="e">
        <f t="shared" si="41"/>
        <v>#N/A</v>
      </c>
    </row>
    <row r="1325" spans="1:12" x14ac:dyDescent="0.3">
      <c r="A1325" s="2"/>
      <c r="B1325" s="23"/>
      <c r="C1325" s="8"/>
      <c r="D1325" s="8"/>
      <c r="E1325" s="2"/>
      <c r="F1325" s="2"/>
      <c r="G1325" s="8"/>
      <c r="I1325" t="e">
        <f>INDEX('Helper - Drop-downs'!$C$12:$C$24,MATCH(C1325,'Helper - Drop-downs'!$A$12:$A$24,0))</f>
        <v>#N/A</v>
      </c>
      <c r="J1325" s="44" t="str">
        <f t="shared" si="40"/>
        <v xml:space="preserve"> - </v>
      </c>
      <c r="K1325" s="44" t="e">
        <f>INDEX('Helper - Inputs'!$G$15:$G$66,MATCH(J1325,'Helper - Inputs'!$D$15:$D$66,0),1)</f>
        <v>#N/A</v>
      </c>
      <c r="L1325" s="44" t="e">
        <f t="shared" si="41"/>
        <v>#N/A</v>
      </c>
    </row>
    <row r="1326" spans="1:12" x14ac:dyDescent="0.3">
      <c r="A1326" s="2"/>
      <c r="B1326" s="23"/>
      <c r="C1326" s="8"/>
      <c r="D1326" s="8"/>
      <c r="E1326" s="2"/>
      <c r="F1326" s="2"/>
      <c r="G1326" s="8"/>
      <c r="I1326" t="e">
        <f>INDEX('Helper - Drop-downs'!$C$12:$C$24,MATCH(C1326,'Helper - Drop-downs'!$A$12:$A$24,0))</f>
        <v>#N/A</v>
      </c>
      <c r="J1326" s="44" t="str">
        <f t="shared" si="40"/>
        <v xml:space="preserve"> - </v>
      </c>
      <c r="K1326" s="44" t="e">
        <f>INDEX('Helper - Inputs'!$G$15:$G$66,MATCH(J1326,'Helper - Inputs'!$D$15:$D$66,0),1)</f>
        <v>#N/A</v>
      </c>
      <c r="L1326" s="44" t="e">
        <f t="shared" si="41"/>
        <v>#N/A</v>
      </c>
    </row>
    <row r="1327" spans="1:12" x14ac:dyDescent="0.3">
      <c r="A1327" s="2"/>
      <c r="B1327" s="23"/>
      <c r="C1327" s="8"/>
      <c r="D1327" s="8"/>
      <c r="E1327" s="2"/>
      <c r="F1327" s="2"/>
      <c r="G1327" s="8"/>
      <c r="I1327" t="e">
        <f>INDEX('Helper - Drop-downs'!$C$12:$C$24,MATCH(C1327,'Helper - Drop-downs'!$A$12:$A$24,0))</f>
        <v>#N/A</v>
      </c>
      <c r="J1327" s="44" t="str">
        <f t="shared" si="40"/>
        <v xml:space="preserve"> - </v>
      </c>
      <c r="K1327" s="44" t="e">
        <f>INDEX('Helper - Inputs'!$G$15:$G$66,MATCH(J1327,'Helper - Inputs'!$D$15:$D$66,0),1)</f>
        <v>#N/A</v>
      </c>
      <c r="L1327" s="44" t="e">
        <f t="shared" si="41"/>
        <v>#N/A</v>
      </c>
    </row>
    <row r="1328" spans="1:12" x14ac:dyDescent="0.3">
      <c r="A1328" s="2"/>
      <c r="B1328" s="23"/>
      <c r="C1328" s="8"/>
      <c r="D1328" s="8"/>
      <c r="E1328" s="2"/>
      <c r="F1328" s="2"/>
      <c r="G1328" s="8"/>
      <c r="I1328" t="e">
        <f>INDEX('Helper - Drop-downs'!$C$12:$C$24,MATCH(C1328,'Helper - Drop-downs'!$A$12:$A$24,0))</f>
        <v>#N/A</v>
      </c>
      <c r="J1328" s="44" t="str">
        <f t="shared" si="40"/>
        <v xml:space="preserve"> - </v>
      </c>
      <c r="K1328" s="44" t="e">
        <f>INDEX('Helper - Inputs'!$G$15:$G$66,MATCH(J1328,'Helper - Inputs'!$D$15:$D$66,0),1)</f>
        <v>#N/A</v>
      </c>
      <c r="L1328" s="44" t="e">
        <f t="shared" si="41"/>
        <v>#N/A</v>
      </c>
    </row>
    <row r="1329" spans="1:12" x14ac:dyDescent="0.3">
      <c r="A1329" s="2"/>
      <c r="B1329" s="23"/>
      <c r="C1329" s="8"/>
      <c r="D1329" s="8"/>
      <c r="E1329" s="2"/>
      <c r="F1329" s="2"/>
      <c r="G1329" s="8"/>
      <c r="I1329" t="e">
        <f>INDEX('Helper - Drop-downs'!$C$12:$C$24,MATCH(C1329,'Helper - Drop-downs'!$A$12:$A$24,0))</f>
        <v>#N/A</v>
      </c>
      <c r="J1329" s="44" t="str">
        <f t="shared" si="40"/>
        <v xml:space="preserve"> - </v>
      </c>
      <c r="K1329" s="44" t="e">
        <f>INDEX('Helper - Inputs'!$G$15:$G$66,MATCH(J1329,'Helper - Inputs'!$D$15:$D$66,0),1)</f>
        <v>#N/A</v>
      </c>
      <c r="L1329" s="44" t="e">
        <f t="shared" si="41"/>
        <v>#N/A</v>
      </c>
    </row>
    <row r="1330" spans="1:12" x14ac:dyDescent="0.3">
      <c r="A1330" s="2"/>
      <c r="B1330" s="23"/>
      <c r="C1330" s="8"/>
      <c r="D1330" s="8"/>
      <c r="E1330" s="2"/>
      <c r="F1330" s="2"/>
      <c r="G1330" s="8"/>
      <c r="I1330" t="e">
        <f>INDEX('Helper - Drop-downs'!$C$12:$C$24,MATCH(C1330,'Helper - Drop-downs'!$A$12:$A$24,0))</f>
        <v>#N/A</v>
      </c>
      <c r="J1330" s="44" t="str">
        <f t="shared" si="40"/>
        <v xml:space="preserve"> - </v>
      </c>
      <c r="K1330" s="44" t="e">
        <f>INDEX('Helper - Inputs'!$G$15:$G$66,MATCH(J1330,'Helper - Inputs'!$D$15:$D$66,0),1)</f>
        <v>#N/A</v>
      </c>
      <c r="L1330" s="44" t="e">
        <f t="shared" si="41"/>
        <v>#N/A</v>
      </c>
    </row>
    <row r="1331" spans="1:12" x14ac:dyDescent="0.3">
      <c r="A1331" s="2"/>
      <c r="B1331" s="23"/>
      <c r="C1331" s="8"/>
      <c r="D1331" s="8"/>
      <c r="E1331" s="2"/>
      <c r="F1331" s="2"/>
      <c r="G1331" s="8"/>
      <c r="I1331" t="e">
        <f>INDEX('Helper - Drop-downs'!$C$12:$C$24,MATCH(C1331,'Helper - Drop-downs'!$A$12:$A$24,0))</f>
        <v>#N/A</v>
      </c>
      <c r="J1331" s="44" t="str">
        <f t="shared" si="40"/>
        <v xml:space="preserve"> - </v>
      </c>
      <c r="K1331" s="44" t="e">
        <f>INDEX('Helper - Inputs'!$G$15:$G$66,MATCH(J1331,'Helper - Inputs'!$D$15:$D$66,0),1)</f>
        <v>#N/A</v>
      </c>
      <c r="L1331" s="44" t="e">
        <f t="shared" si="41"/>
        <v>#N/A</v>
      </c>
    </row>
    <row r="1332" spans="1:12" x14ac:dyDescent="0.3">
      <c r="A1332" s="2"/>
      <c r="B1332" s="23"/>
      <c r="C1332" s="8"/>
      <c r="D1332" s="8"/>
      <c r="E1332" s="2"/>
      <c r="F1332" s="2"/>
      <c r="G1332" s="8"/>
      <c r="I1332" t="e">
        <f>INDEX('Helper - Drop-downs'!$C$12:$C$24,MATCH(C1332,'Helper - Drop-downs'!$A$12:$A$24,0))</f>
        <v>#N/A</v>
      </c>
      <c r="J1332" s="44" t="str">
        <f t="shared" si="40"/>
        <v xml:space="preserve"> - </v>
      </c>
      <c r="K1332" s="44" t="e">
        <f>INDEX('Helper - Inputs'!$G$15:$G$66,MATCH(J1332,'Helper - Inputs'!$D$15:$D$66,0),1)</f>
        <v>#N/A</v>
      </c>
      <c r="L1332" s="44" t="e">
        <f t="shared" si="41"/>
        <v>#N/A</v>
      </c>
    </row>
    <row r="1333" spans="1:12" x14ac:dyDescent="0.3">
      <c r="A1333" s="2"/>
      <c r="B1333" s="23"/>
      <c r="C1333" s="8"/>
      <c r="D1333" s="8"/>
      <c r="E1333" s="2"/>
      <c r="F1333" s="2"/>
      <c r="G1333" s="8"/>
      <c r="I1333" t="e">
        <f>INDEX('Helper - Drop-downs'!$C$12:$C$24,MATCH(C1333,'Helper - Drop-downs'!$A$12:$A$24,0))</f>
        <v>#N/A</v>
      </c>
      <c r="J1333" s="44" t="str">
        <f t="shared" si="40"/>
        <v xml:space="preserve"> - </v>
      </c>
      <c r="K1333" s="44" t="e">
        <f>INDEX('Helper - Inputs'!$G$15:$G$66,MATCH(J1333,'Helper - Inputs'!$D$15:$D$66,0),1)</f>
        <v>#N/A</v>
      </c>
      <c r="L1333" s="44" t="e">
        <f t="shared" si="41"/>
        <v>#N/A</v>
      </c>
    </row>
    <row r="1334" spans="1:12" x14ac:dyDescent="0.3">
      <c r="A1334" s="2"/>
      <c r="B1334" s="23"/>
      <c r="C1334" s="8"/>
      <c r="D1334" s="8"/>
      <c r="E1334" s="2"/>
      <c r="F1334" s="2"/>
      <c r="G1334" s="8"/>
      <c r="I1334" t="e">
        <f>INDEX('Helper - Drop-downs'!$C$12:$C$24,MATCH(C1334,'Helper - Drop-downs'!$A$12:$A$24,0))</f>
        <v>#N/A</v>
      </c>
      <c r="J1334" s="44" t="str">
        <f t="shared" si="40"/>
        <v xml:space="preserve"> - </v>
      </c>
      <c r="K1334" s="44" t="e">
        <f>INDEX('Helper - Inputs'!$G$15:$G$66,MATCH(J1334,'Helper - Inputs'!$D$15:$D$66,0),1)</f>
        <v>#N/A</v>
      </c>
      <c r="L1334" s="44" t="e">
        <f t="shared" si="41"/>
        <v>#N/A</v>
      </c>
    </row>
    <row r="1335" spans="1:12" x14ac:dyDescent="0.3">
      <c r="A1335" s="2"/>
      <c r="B1335" s="23"/>
      <c r="C1335" s="8"/>
      <c r="D1335" s="8"/>
      <c r="E1335" s="2"/>
      <c r="F1335" s="2"/>
      <c r="G1335" s="8"/>
      <c r="I1335" t="e">
        <f>INDEX('Helper - Drop-downs'!$C$12:$C$24,MATCH(C1335,'Helper - Drop-downs'!$A$12:$A$24,0))</f>
        <v>#N/A</v>
      </c>
      <c r="J1335" s="44" t="str">
        <f t="shared" si="40"/>
        <v xml:space="preserve"> - </v>
      </c>
      <c r="K1335" s="44" t="e">
        <f>INDEX('Helper - Inputs'!$G$15:$G$66,MATCH(J1335,'Helper - Inputs'!$D$15:$D$66,0),1)</f>
        <v>#N/A</v>
      </c>
      <c r="L1335" s="44" t="e">
        <f t="shared" si="41"/>
        <v>#N/A</v>
      </c>
    </row>
    <row r="1336" spans="1:12" x14ac:dyDescent="0.3">
      <c r="A1336" s="2"/>
      <c r="B1336" s="23"/>
      <c r="C1336" s="8"/>
      <c r="D1336" s="8"/>
      <c r="E1336" s="2"/>
      <c r="F1336" s="2"/>
      <c r="G1336" s="8"/>
      <c r="I1336" t="e">
        <f>INDEX('Helper - Drop-downs'!$C$12:$C$24,MATCH(C1336,'Helper - Drop-downs'!$A$12:$A$24,0))</f>
        <v>#N/A</v>
      </c>
      <c r="J1336" s="44" t="str">
        <f t="shared" si="40"/>
        <v xml:space="preserve"> - </v>
      </c>
      <c r="K1336" s="44" t="e">
        <f>INDEX('Helper - Inputs'!$G$15:$G$66,MATCH(J1336,'Helper - Inputs'!$D$15:$D$66,0),1)</f>
        <v>#N/A</v>
      </c>
      <c r="L1336" s="44" t="e">
        <f t="shared" si="41"/>
        <v>#N/A</v>
      </c>
    </row>
    <row r="1337" spans="1:12" x14ac:dyDescent="0.3">
      <c r="A1337" s="2"/>
      <c r="B1337" s="23"/>
      <c r="C1337" s="8"/>
      <c r="D1337" s="8"/>
      <c r="E1337" s="2"/>
      <c r="F1337" s="2"/>
      <c r="G1337" s="8"/>
      <c r="I1337" t="e">
        <f>INDEX('Helper - Drop-downs'!$C$12:$C$24,MATCH(C1337,'Helper - Drop-downs'!$A$12:$A$24,0))</f>
        <v>#N/A</v>
      </c>
      <c r="J1337" s="44" t="str">
        <f t="shared" si="40"/>
        <v xml:space="preserve"> - </v>
      </c>
      <c r="K1337" s="44" t="e">
        <f>INDEX('Helper - Inputs'!$G$15:$G$66,MATCH(J1337,'Helper - Inputs'!$D$15:$D$66,0),1)</f>
        <v>#N/A</v>
      </c>
      <c r="L1337" s="44" t="e">
        <f t="shared" si="41"/>
        <v>#N/A</v>
      </c>
    </row>
    <row r="1338" spans="1:12" x14ac:dyDescent="0.3">
      <c r="A1338" s="2"/>
      <c r="B1338" s="23"/>
      <c r="C1338" s="8"/>
      <c r="D1338" s="8"/>
      <c r="E1338" s="2"/>
      <c r="F1338" s="2"/>
      <c r="G1338" s="8"/>
      <c r="I1338" t="e">
        <f>INDEX('Helper - Drop-downs'!$C$12:$C$24,MATCH(C1338,'Helper - Drop-downs'!$A$12:$A$24,0))</f>
        <v>#N/A</v>
      </c>
      <c r="J1338" s="44" t="str">
        <f t="shared" si="40"/>
        <v xml:space="preserve"> - </v>
      </c>
      <c r="K1338" s="44" t="e">
        <f>INDEX('Helper - Inputs'!$G$15:$G$66,MATCH(J1338,'Helper - Inputs'!$D$15:$D$66,0),1)</f>
        <v>#N/A</v>
      </c>
      <c r="L1338" s="44" t="e">
        <f t="shared" si="41"/>
        <v>#N/A</v>
      </c>
    </row>
    <row r="1339" spans="1:12" x14ac:dyDescent="0.3">
      <c r="A1339" s="2"/>
      <c r="B1339" s="23"/>
      <c r="C1339" s="8"/>
      <c r="D1339" s="8"/>
      <c r="E1339" s="2"/>
      <c r="F1339" s="2"/>
      <c r="G1339" s="8"/>
      <c r="I1339" t="e">
        <f>INDEX('Helper - Drop-downs'!$C$12:$C$24,MATCH(C1339,'Helper - Drop-downs'!$A$12:$A$24,0))</f>
        <v>#N/A</v>
      </c>
      <c r="J1339" s="44" t="str">
        <f t="shared" si="40"/>
        <v xml:space="preserve"> - </v>
      </c>
      <c r="K1339" s="44" t="e">
        <f>INDEX('Helper - Inputs'!$G$15:$G$66,MATCH(J1339,'Helper - Inputs'!$D$15:$D$66,0),1)</f>
        <v>#N/A</v>
      </c>
      <c r="L1339" s="44" t="e">
        <f t="shared" si="41"/>
        <v>#N/A</v>
      </c>
    </row>
    <row r="1340" spans="1:12" x14ac:dyDescent="0.3">
      <c r="A1340" s="2"/>
      <c r="B1340" s="23"/>
      <c r="C1340" s="8"/>
      <c r="D1340" s="8"/>
      <c r="E1340" s="2"/>
      <c r="F1340" s="2"/>
      <c r="G1340" s="8"/>
      <c r="I1340" t="e">
        <f>INDEX('Helper - Drop-downs'!$C$12:$C$24,MATCH(C1340,'Helper - Drop-downs'!$A$12:$A$24,0))</f>
        <v>#N/A</v>
      </c>
      <c r="J1340" s="44" t="str">
        <f t="shared" si="40"/>
        <v xml:space="preserve"> - </v>
      </c>
      <c r="K1340" s="44" t="e">
        <f>INDEX('Helper - Inputs'!$G$15:$G$66,MATCH(J1340,'Helper - Inputs'!$D$15:$D$66,0),1)</f>
        <v>#N/A</v>
      </c>
      <c r="L1340" s="44" t="e">
        <f t="shared" si="41"/>
        <v>#N/A</v>
      </c>
    </row>
    <row r="1341" spans="1:12" x14ac:dyDescent="0.3">
      <c r="A1341" s="2"/>
      <c r="B1341" s="23"/>
      <c r="C1341" s="8"/>
      <c r="D1341" s="8"/>
      <c r="E1341" s="2"/>
      <c r="F1341" s="2"/>
      <c r="G1341" s="8"/>
      <c r="I1341" t="e">
        <f>INDEX('Helper - Drop-downs'!$C$12:$C$24,MATCH(C1341,'Helper - Drop-downs'!$A$12:$A$24,0))</f>
        <v>#N/A</v>
      </c>
      <c r="J1341" s="44" t="str">
        <f t="shared" si="40"/>
        <v xml:space="preserve"> - </v>
      </c>
      <c r="K1341" s="44" t="e">
        <f>INDEX('Helper - Inputs'!$G$15:$G$66,MATCH(J1341,'Helper - Inputs'!$D$15:$D$66,0),1)</f>
        <v>#N/A</v>
      </c>
      <c r="L1341" s="44" t="e">
        <f t="shared" si="41"/>
        <v>#N/A</v>
      </c>
    </row>
    <row r="1342" spans="1:12" x14ac:dyDescent="0.3">
      <c r="A1342" s="2"/>
      <c r="B1342" s="23"/>
      <c r="C1342" s="8"/>
      <c r="D1342" s="8"/>
      <c r="E1342" s="2"/>
      <c r="F1342" s="2"/>
      <c r="G1342" s="8"/>
      <c r="I1342" t="e">
        <f>INDEX('Helper - Drop-downs'!$C$12:$C$24,MATCH(C1342,'Helper - Drop-downs'!$A$12:$A$24,0))</f>
        <v>#N/A</v>
      </c>
      <c r="J1342" s="44" t="str">
        <f t="shared" si="40"/>
        <v xml:space="preserve"> - </v>
      </c>
      <c r="K1342" s="44" t="e">
        <f>INDEX('Helper - Inputs'!$G$15:$G$66,MATCH(J1342,'Helper - Inputs'!$D$15:$D$66,0),1)</f>
        <v>#N/A</v>
      </c>
      <c r="L1342" s="44" t="e">
        <f t="shared" si="41"/>
        <v>#N/A</v>
      </c>
    </row>
    <row r="1343" spans="1:12" x14ac:dyDescent="0.3">
      <c r="A1343" s="2"/>
      <c r="B1343" s="23"/>
      <c r="C1343" s="8"/>
      <c r="D1343" s="8"/>
      <c r="E1343" s="2"/>
      <c r="F1343" s="2"/>
      <c r="G1343" s="8"/>
      <c r="I1343" t="e">
        <f>INDEX('Helper - Drop-downs'!$C$12:$C$24,MATCH(C1343,'Helper - Drop-downs'!$A$12:$A$24,0))</f>
        <v>#N/A</v>
      </c>
      <c r="J1343" s="44" t="str">
        <f t="shared" si="40"/>
        <v xml:space="preserve"> - </v>
      </c>
      <c r="K1343" s="44" t="e">
        <f>INDEX('Helper - Inputs'!$G$15:$G$66,MATCH(J1343,'Helper - Inputs'!$D$15:$D$66,0),1)</f>
        <v>#N/A</v>
      </c>
      <c r="L1343" s="44" t="e">
        <f t="shared" si="41"/>
        <v>#N/A</v>
      </c>
    </row>
    <row r="1344" spans="1:12" x14ac:dyDescent="0.3">
      <c r="A1344" s="2"/>
      <c r="B1344" s="23"/>
      <c r="C1344" s="8"/>
      <c r="D1344" s="8"/>
      <c r="E1344" s="2"/>
      <c r="F1344" s="2"/>
      <c r="G1344" s="8"/>
      <c r="I1344" t="e">
        <f>INDEX('Helper - Drop-downs'!$C$12:$C$24,MATCH(C1344,'Helper - Drop-downs'!$A$12:$A$24,0))</f>
        <v>#N/A</v>
      </c>
      <c r="J1344" s="44" t="str">
        <f t="shared" si="40"/>
        <v xml:space="preserve"> - </v>
      </c>
      <c r="K1344" s="44" t="e">
        <f>INDEX('Helper - Inputs'!$G$15:$G$66,MATCH(J1344,'Helper - Inputs'!$D$15:$D$66,0),1)</f>
        <v>#N/A</v>
      </c>
      <c r="L1344" s="44" t="e">
        <f t="shared" si="41"/>
        <v>#N/A</v>
      </c>
    </row>
    <row r="1345" spans="1:12" x14ac:dyDescent="0.3">
      <c r="A1345" s="2"/>
      <c r="B1345" s="23"/>
      <c r="C1345" s="8"/>
      <c r="D1345" s="8"/>
      <c r="E1345" s="2"/>
      <c r="F1345" s="2"/>
      <c r="G1345" s="8"/>
      <c r="I1345" t="e">
        <f>INDEX('Helper - Drop-downs'!$C$12:$C$24,MATCH(C1345,'Helper - Drop-downs'!$A$12:$A$24,0))</f>
        <v>#N/A</v>
      </c>
      <c r="J1345" s="44" t="str">
        <f t="shared" si="40"/>
        <v xml:space="preserve"> - </v>
      </c>
      <c r="K1345" s="44" t="e">
        <f>INDEX('Helper - Inputs'!$G$15:$G$66,MATCH(J1345,'Helper - Inputs'!$D$15:$D$66,0),1)</f>
        <v>#N/A</v>
      </c>
      <c r="L1345" s="44" t="e">
        <f t="shared" si="41"/>
        <v>#N/A</v>
      </c>
    </row>
    <row r="1346" spans="1:12" x14ac:dyDescent="0.3">
      <c r="A1346" s="2"/>
      <c r="B1346" s="23"/>
      <c r="C1346" s="8"/>
      <c r="D1346" s="8"/>
      <c r="E1346" s="2"/>
      <c r="F1346" s="2"/>
      <c r="G1346" s="8"/>
      <c r="I1346" t="e">
        <f>INDEX('Helper - Drop-downs'!$C$12:$C$24,MATCH(C1346,'Helper - Drop-downs'!$A$12:$A$24,0))</f>
        <v>#N/A</v>
      </c>
      <c r="J1346" s="44" t="str">
        <f t="shared" si="40"/>
        <v xml:space="preserve"> - </v>
      </c>
      <c r="K1346" s="44" t="e">
        <f>INDEX('Helper - Inputs'!$G$15:$G$66,MATCH(J1346,'Helper - Inputs'!$D$15:$D$66,0),1)</f>
        <v>#N/A</v>
      </c>
      <c r="L1346" s="44" t="e">
        <f t="shared" si="41"/>
        <v>#N/A</v>
      </c>
    </row>
    <row r="1347" spans="1:12" x14ac:dyDescent="0.3">
      <c r="A1347" s="2"/>
      <c r="B1347" s="23"/>
      <c r="C1347" s="8"/>
      <c r="D1347" s="8"/>
      <c r="E1347" s="2"/>
      <c r="F1347" s="2"/>
      <c r="G1347" s="8"/>
      <c r="I1347" t="e">
        <f>INDEX('Helper - Drop-downs'!$C$12:$C$24,MATCH(C1347,'Helper - Drop-downs'!$A$12:$A$24,0))</f>
        <v>#N/A</v>
      </c>
      <c r="J1347" s="44" t="str">
        <f t="shared" si="40"/>
        <v xml:space="preserve"> - </v>
      </c>
      <c r="K1347" s="44" t="e">
        <f>INDEX('Helper - Inputs'!$G$15:$G$66,MATCH(J1347,'Helper - Inputs'!$D$15:$D$66,0),1)</f>
        <v>#N/A</v>
      </c>
      <c r="L1347" s="44" t="e">
        <f t="shared" si="41"/>
        <v>#N/A</v>
      </c>
    </row>
    <row r="1348" spans="1:12" x14ac:dyDescent="0.3">
      <c r="A1348" s="2"/>
      <c r="B1348" s="23"/>
      <c r="C1348" s="8"/>
      <c r="D1348" s="8"/>
      <c r="E1348" s="2"/>
      <c r="F1348" s="2"/>
      <c r="G1348" s="8"/>
      <c r="I1348" t="e">
        <f>INDEX('Helper - Drop-downs'!$C$12:$C$24,MATCH(C1348,'Helper - Drop-downs'!$A$12:$A$24,0))</f>
        <v>#N/A</v>
      </c>
      <c r="J1348" s="44" t="str">
        <f t="shared" si="40"/>
        <v xml:space="preserve"> - </v>
      </c>
      <c r="K1348" s="44" t="e">
        <f>INDEX('Helper - Inputs'!$G$15:$G$66,MATCH(J1348,'Helper - Inputs'!$D$15:$D$66,0),1)</f>
        <v>#N/A</v>
      </c>
      <c r="L1348" s="44" t="e">
        <f t="shared" si="41"/>
        <v>#N/A</v>
      </c>
    </row>
    <row r="1349" spans="1:12" x14ac:dyDescent="0.3">
      <c r="A1349" s="2"/>
      <c r="B1349" s="23"/>
      <c r="C1349" s="8"/>
      <c r="D1349" s="8"/>
      <c r="E1349" s="2"/>
      <c r="F1349" s="2"/>
      <c r="G1349" s="8"/>
      <c r="I1349" t="e">
        <f>INDEX('Helper - Drop-downs'!$C$12:$C$24,MATCH(C1349,'Helper - Drop-downs'!$A$12:$A$24,0))</f>
        <v>#N/A</v>
      </c>
      <c r="J1349" s="44" t="str">
        <f t="shared" si="40"/>
        <v xml:space="preserve"> - </v>
      </c>
      <c r="K1349" s="44" t="e">
        <f>INDEX('Helper - Inputs'!$G$15:$G$66,MATCH(J1349,'Helper - Inputs'!$D$15:$D$66,0),1)</f>
        <v>#N/A</v>
      </c>
      <c r="L1349" s="44" t="e">
        <f t="shared" si="41"/>
        <v>#N/A</v>
      </c>
    </row>
    <row r="1350" spans="1:12" x14ac:dyDescent="0.3">
      <c r="A1350" s="2"/>
      <c r="B1350" s="23"/>
      <c r="C1350" s="8"/>
      <c r="D1350" s="8"/>
      <c r="E1350" s="2"/>
      <c r="F1350" s="2"/>
      <c r="G1350" s="8"/>
      <c r="I1350" t="e">
        <f>INDEX('Helper - Drop-downs'!$C$12:$C$24,MATCH(C1350,'Helper - Drop-downs'!$A$12:$A$24,0))</f>
        <v>#N/A</v>
      </c>
      <c r="J1350" s="44" t="str">
        <f t="shared" ref="J1350:J1413" si="42">E1350&amp;" - "&amp;F1350</f>
        <v xml:space="preserve"> - </v>
      </c>
      <c r="K1350" s="44" t="e">
        <f>INDEX('Helper - Inputs'!$G$15:$G$66,MATCH(J1350,'Helper - Inputs'!$D$15:$D$66,0),1)</f>
        <v>#N/A</v>
      </c>
      <c r="L1350" s="44" t="e">
        <f t="shared" ref="L1350:L1413" si="43">E1350&amp;" - "&amp;K1350</f>
        <v>#N/A</v>
      </c>
    </row>
    <row r="1351" spans="1:12" x14ac:dyDescent="0.3">
      <c r="A1351" s="2"/>
      <c r="B1351" s="23"/>
      <c r="C1351" s="8"/>
      <c r="D1351" s="8"/>
      <c r="E1351" s="2"/>
      <c r="F1351" s="2"/>
      <c r="G1351" s="8"/>
      <c r="I1351" t="e">
        <f>INDEX('Helper - Drop-downs'!$C$12:$C$24,MATCH(C1351,'Helper - Drop-downs'!$A$12:$A$24,0))</f>
        <v>#N/A</v>
      </c>
      <c r="J1351" s="44" t="str">
        <f t="shared" si="42"/>
        <v xml:space="preserve"> - </v>
      </c>
      <c r="K1351" s="44" t="e">
        <f>INDEX('Helper - Inputs'!$G$15:$G$66,MATCH(J1351,'Helper - Inputs'!$D$15:$D$66,0),1)</f>
        <v>#N/A</v>
      </c>
      <c r="L1351" s="44" t="e">
        <f t="shared" si="43"/>
        <v>#N/A</v>
      </c>
    </row>
    <row r="1352" spans="1:12" x14ac:dyDescent="0.3">
      <c r="A1352" s="2"/>
      <c r="B1352" s="23"/>
      <c r="C1352" s="8"/>
      <c r="D1352" s="8"/>
      <c r="E1352" s="2"/>
      <c r="F1352" s="2"/>
      <c r="G1352" s="8"/>
      <c r="I1352" t="e">
        <f>INDEX('Helper - Drop-downs'!$C$12:$C$24,MATCH(C1352,'Helper - Drop-downs'!$A$12:$A$24,0))</f>
        <v>#N/A</v>
      </c>
      <c r="J1352" s="44" t="str">
        <f t="shared" si="42"/>
        <v xml:space="preserve"> - </v>
      </c>
      <c r="K1352" s="44" t="e">
        <f>INDEX('Helper - Inputs'!$G$15:$G$66,MATCH(J1352,'Helper - Inputs'!$D$15:$D$66,0),1)</f>
        <v>#N/A</v>
      </c>
      <c r="L1352" s="44" t="e">
        <f t="shared" si="43"/>
        <v>#N/A</v>
      </c>
    </row>
    <row r="1353" spans="1:12" x14ac:dyDescent="0.3">
      <c r="A1353" s="2"/>
      <c r="B1353" s="23"/>
      <c r="C1353" s="8"/>
      <c r="D1353" s="8"/>
      <c r="E1353" s="2"/>
      <c r="F1353" s="2"/>
      <c r="G1353" s="8"/>
      <c r="I1353" t="e">
        <f>INDEX('Helper - Drop-downs'!$C$12:$C$24,MATCH(C1353,'Helper - Drop-downs'!$A$12:$A$24,0))</f>
        <v>#N/A</v>
      </c>
      <c r="J1353" s="44" t="str">
        <f t="shared" si="42"/>
        <v xml:space="preserve"> - </v>
      </c>
      <c r="K1353" s="44" t="e">
        <f>INDEX('Helper - Inputs'!$G$15:$G$66,MATCH(J1353,'Helper - Inputs'!$D$15:$D$66,0),1)</f>
        <v>#N/A</v>
      </c>
      <c r="L1353" s="44" t="e">
        <f t="shared" si="43"/>
        <v>#N/A</v>
      </c>
    </row>
    <row r="1354" spans="1:12" x14ac:dyDescent="0.3">
      <c r="A1354" s="2"/>
      <c r="B1354" s="23"/>
      <c r="C1354" s="8"/>
      <c r="D1354" s="8"/>
      <c r="E1354" s="2"/>
      <c r="F1354" s="2"/>
      <c r="G1354" s="8"/>
      <c r="I1354" t="e">
        <f>INDEX('Helper - Drop-downs'!$C$12:$C$24,MATCH(C1354,'Helper - Drop-downs'!$A$12:$A$24,0))</f>
        <v>#N/A</v>
      </c>
      <c r="J1354" s="44" t="str">
        <f t="shared" si="42"/>
        <v xml:space="preserve"> - </v>
      </c>
      <c r="K1354" s="44" t="e">
        <f>INDEX('Helper - Inputs'!$G$15:$G$66,MATCH(J1354,'Helper - Inputs'!$D$15:$D$66,0),1)</f>
        <v>#N/A</v>
      </c>
      <c r="L1354" s="44" t="e">
        <f t="shared" si="43"/>
        <v>#N/A</v>
      </c>
    </row>
    <row r="1355" spans="1:12" x14ac:dyDescent="0.3">
      <c r="A1355" s="2"/>
      <c r="B1355" s="23"/>
      <c r="C1355" s="8"/>
      <c r="D1355" s="8"/>
      <c r="E1355" s="2"/>
      <c r="F1355" s="2"/>
      <c r="G1355" s="8"/>
      <c r="I1355" t="e">
        <f>INDEX('Helper - Drop-downs'!$C$12:$C$24,MATCH(C1355,'Helper - Drop-downs'!$A$12:$A$24,0))</f>
        <v>#N/A</v>
      </c>
      <c r="J1355" s="44" t="str">
        <f t="shared" si="42"/>
        <v xml:space="preserve"> - </v>
      </c>
      <c r="K1355" s="44" t="e">
        <f>INDEX('Helper - Inputs'!$G$15:$G$66,MATCH(J1355,'Helper - Inputs'!$D$15:$D$66,0),1)</f>
        <v>#N/A</v>
      </c>
      <c r="L1355" s="44" t="e">
        <f t="shared" si="43"/>
        <v>#N/A</v>
      </c>
    </row>
    <row r="1356" spans="1:12" x14ac:dyDescent="0.3">
      <c r="A1356" s="2"/>
      <c r="B1356" s="23"/>
      <c r="C1356" s="8"/>
      <c r="D1356" s="8"/>
      <c r="E1356" s="2"/>
      <c r="F1356" s="2"/>
      <c r="G1356" s="8"/>
      <c r="I1356" t="e">
        <f>INDEX('Helper - Drop-downs'!$C$12:$C$24,MATCH(C1356,'Helper - Drop-downs'!$A$12:$A$24,0))</f>
        <v>#N/A</v>
      </c>
      <c r="J1356" s="44" t="str">
        <f t="shared" si="42"/>
        <v xml:space="preserve"> - </v>
      </c>
      <c r="K1356" s="44" t="e">
        <f>INDEX('Helper - Inputs'!$G$15:$G$66,MATCH(J1356,'Helper - Inputs'!$D$15:$D$66,0),1)</f>
        <v>#N/A</v>
      </c>
      <c r="L1356" s="44" t="e">
        <f t="shared" si="43"/>
        <v>#N/A</v>
      </c>
    </row>
    <row r="1357" spans="1:12" x14ac:dyDescent="0.3">
      <c r="A1357" s="2"/>
      <c r="B1357" s="23"/>
      <c r="C1357" s="8"/>
      <c r="D1357" s="8"/>
      <c r="E1357" s="2"/>
      <c r="F1357" s="2"/>
      <c r="G1357" s="8"/>
      <c r="I1357" t="e">
        <f>INDEX('Helper - Drop-downs'!$C$12:$C$24,MATCH(C1357,'Helper - Drop-downs'!$A$12:$A$24,0))</f>
        <v>#N/A</v>
      </c>
      <c r="J1357" s="44" t="str">
        <f t="shared" si="42"/>
        <v xml:space="preserve"> - </v>
      </c>
      <c r="K1357" s="44" t="e">
        <f>INDEX('Helper - Inputs'!$G$15:$G$66,MATCH(J1357,'Helper - Inputs'!$D$15:$D$66,0),1)</f>
        <v>#N/A</v>
      </c>
      <c r="L1357" s="44" t="e">
        <f t="shared" si="43"/>
        <v>#N/A</v>
      </c>
    </row>
    <row r="1358" spans="1:12" x14ac:dyDescent="0.3">
      <c r="A1358" s="2"/>
      <c r="B1358" s="23"/>
      <c r="C1358" s="8"/>
      <c r="D1358" s="8"/>
      <c r="E1358" s="2"/>
      <c r="F1358" s="2"/>
      <c r="G1358" s="8"/>
      <c r="I1358" t="e">
        <f>INDEX('Helper - Drop-downs'!$C$12:$C$24,MATCH(C1358,'Helper - Drop-downs'!$A$12:$A$24,0))</f>
        <v>#N/A</v>
      </c>
      <c r="J1358" s="44" t="str">
        <f t="shared" si="42"/>
        <v xml:space="preserve"> - </v>
      </c>
      <c r="K1358" s="44" t="e">
        <f>INDEX('Helper - Inputs'!$G$15:$G$66,MATCH(J1358,'Helper - Inputs'!$D$15:$D$66,0),1)</f>
        <v>#N/A</v>
      </c>
      <c r="L1358" s="44" t="e">
        <f t="shared" si="43"/>
        <v>#N/A</v>
      </c>
    </row>
    <row r="1359" spans="1:12" x14ac:dyDescent="0.3">
      <c r="A1359" s="2"/>
      <c r="B1359" s="23"/>
      <c r="C1359" s="8"/>
      <c r="D1359" s="8"/>
      <c r="E1359" s="2"/>
      <c r="F1359" s="2"/>
      <c r="G1359" s="8"/>
      <c r="I1359" t="e">
        <f>INDEX('Helper - Drop-downs'!$C$12:$C$24,MATCH(C1359,'Helper - Drop-downs'!$A$12:$A$24,0))</f>
        <v>#N/A</v>
      </c>
      <c r="J1359" s="44" t="str">
        <f t="shared" si="42"/>
        <v xml:space="preserve"> - </v>
      </c>
      <c r="K1359" s="44" t="e">
        <f>INDEX('Helper - Inputs'!$G$15:$G$66,MATCH(J1359,'Helper - Inputs'!$D$15:$D$66,0),1)</f>
        <v>#N/A</v>
      </c>
      <c r="L1359" s="44" t="e">
        <f t="shared" si="43"/>
        <v>#N/A</v>
      </c>
    </row>
    <row r="1360" spans="1:12" x14ac:dyDescent="0.3">
      <c r="A1360" s="2"/>
      <c r="B1360" s="23"/>
      <c r="C1360" s="8"/>
      <c r="D1360" s="8"/>
      <c r="E1360" s="2"/>
      <c r="F1360" s="2"/>
      <c r="G1360" s="8"/>
      <c r="I1360" t="e">
        <f>INDEX('Helper - Drop-downs'!$C$12:$C$24,MATCH(C1360,'Helper - Drop-downs'!$A$12:$A$24,0))</f>
        <v>#N/A</v>
      </c>
      <c r="J1360" s="44" t="str">
        <f t="shared" si="42"/>
        <v xml:space="preserve"> - </v>
      </c>
      <c r="K1360" s="44" t="e">
        <f>INDEX('Helper - Inputs'!$G$15:$G$66,MATCH(J1360,'Helper - Inputs'!$D$15:$D$66,0),1)</f>
        <v>#N/A</v>
      </c>
      <c r="L1360" s="44" t="e">
        <f t="shared" si="43"/>
        <v>#N/A</v>
      </c>
    </row>
    <row r="1361" spans="1:12" x14ac:dyDescent="0.3">
      <c r="A1361" s="2"/>
      <c r="B1361" s="23"/>
      <c r="C1361" s="8"/>
      <c r="D1361" s="8"/>
      <c r="E1361" s="2"/>
      <c r="F1361" s="2"/>
      <c r="G1361" s="8"/>
      <c r="I1361" t="e">
        <f>INDEX('Helper - Drop-downs'!$C$12:$C$24,MATCH(C1361,'Helper - Drop-downs'!$A$12:$A$24,0))</f>
        <v>#N/A</v>
      </c>
      <c r="J1361" s="44" t="str">
        <f t="shared" si="42"/>
        <v xml:space="preserve"> - </v>
      </c>
      <c r="K1361" s="44" t="e">
        <f>INDEX('Helper - Inputs'!$G$15:$G$66,MATCH(J1361,'Helper - Inputs'!$D$15:$D$66,0),1)</f>
        <v>#N/A</v>
      </c>
      <c r="L1361" s="44" t="e">
        <f t="shared" si="43"/>
        <v>#N/A</v>
      </c>
    </row>
    <row r="1362" spans="1:12" x14ac:dyDescent="0.3">
      <c r="A1362" s="2"/>
      <c r="B1362" s="23"/>
      <c r="C1362" s="8"/>
      <c r="D1362" s="8"/>
      <c r="E1362" s="2"/>
      <c r="F1362" s="2"/>
      <c r="G1362" s="8"/>
      <c r="I1362" t="e">
        <f>INDEX('Helper - Drop-downs'!$C$12:$C$24,MATCH(C1362,'Helper - Drop-downs'!$A$12:$A$24,0))</f>
        <v>#N/A</v>
      </c>
      <c r="J1362" s="44" t="str">
        <f t="shared" si="42"/>
        <v xml:space="preserve"> - </v>
      </c>
      <c r="K1362" s="44" t="e">
        <f>INDEX('Helper - Inputs'!$G$15:$G$66,MATCH(J1362,'Helper - Inputs'!$D$15:$D$66,0),1)</f>
        <v>#N/A</v>
      </c>
      <c r="L1362" s="44" t="e">
        <f t="shared" si="43"/>
        <v>#N/A</v>
      </c>
    </row>
    <row r="1363" spans="1:12" x14ac:dyDescent="0.3">
      <c r="A1363" s="2"/>
      <c r="B1363" s="23"/>
      <c r="C1363" s="8"/>
      <c r="D1363" s="8"/>
      <c r="E1363" s="2"/>
      <c r="F1363" s="2"/>
      <c r="G1363" s="8"/>
      <c r="I1363" t="e">
        <f>INDEX('Helper - Drop-downs'!$C$12:$C$24,MATCH(C1363,'Helper - Drop-downs'!$A$12:$A$24,0))</f>
        <v>#N/A</v>
      </c>
      <c r="J1363" s="44" t="str">
        <f t="shared" si="42"/>
        <v xml:space="preserve"> - </v>
      </c>
      <c r="K1363" s="44" t="e">
        <f>INDEX('Helper - Inputs'!$G$15:$G$66,MATCH(J1363,'Helper - Inputs'!$D$15:$D$66,0),1)</f>
        <v>#N/A</v>
      </c>
      <c r="L1363" s="44" t="e">
        <f t="shared" si="43"/>
        <v>#N/A</v>
      </c>
    </row>
    <row r="1364" spans="1:12" x14ac:dyDescent="0.3">
      <c r="A1364" s="2"/>
      <c r="B1364" s="23"/>
      <c r="C1364" s="8"/>
      <c r="D1364" s="8"/>
      <c r="E1364" s="2"/>
      <c r="F1364" s="2"/>
      <c r="G1364" s="8"/>
      <c r="I1364" t="e">
        <f>INDEX('Helper - Drop-downs'!$C$12:$C$24,MATCH(C1364,'Helper - Drop-downs'!$A$12:$A$24,0))</f>
        <v>#N/A</v>
      </c>
      <c r="J1364" s="44" t="str">
        <f t="shared" si="42"/>
        <v xml:space="preserve"> - </v>
      </c>
      <c r="K1364" s="44" t="e">
        <f>INDEX('Helper - Inputs'!$G$15:$G$66,MATCH(J1364,'Helper - Inputs'!$D$15:$D$66,0),1)</f>
        <v>#N/A</v>
      </c>
      <c r="L1364" s="44" t="e">
        <f t="shared" si="43"/>
        <v>#N/A</v>
      </c>
    </row>
    <row r="1365" spans="1:12" x14ac:dyDescent="0.3">
      <c r="A1365" s="2"/>
      <c r="B1365" s="23"/>
      <c r="C1365" s="8"/>
      <c r="D1365" s="8"/>
      <c r="E1365" s="2"/>
      <c r="F1365" s="2"/>
      <c r="G1365" s="8"/>
      <c r="I1365" t="e">
        <f>INDEX('Helper - Drop-downs'!$C$12:$C$24,MATCH(C1365,'Helper - Drop-downs'!$A$12:$A$24,0))</f>
        <v>#N/A</v>
      </c>
      <c r="J1365" s="44" t="str">
        <f t="shared" si="42"/>
        <v xml:space="preserve"> - </v>
      </c>
      <c r="K1365" s="44" t="e">
        <f>INDEX('Helper - Inputs'!$G$15:$G$66,MATCH(J1365,'Helper - Inputs'!$D$15:$D$66,0),1)</f>
        <v>#N/A</v>
      </c>
      <c r="L1365" s="44" t="e">
        <f t="shared" si="43"/>
        <v>#N/A</v>
      </c>
    </row>
    <row r="1366" spans="1:12" x14ac:dyDescent="0.3">
      <c r="A1366" s="2"/>
      <c r="B1366" s="23"/>
      <c r="C1366" s="8"/>
      <c r="D1366" s="8"/>
      <c r="E1366" s="2"/>
      <c r="F1366" s="2"/>
      <c r="G1366" s="8"/>
      <c r="I1366" t="e">
        <f>INDEX('Helper - Drop-downs'!$C$12:$C$24,MATCH(C1366,'Helper - Drop-downs'!$A$12:$A$24,0))</f>
        <v>#N/A</v>
      </c>
      <c r="J1366" s="44" t="str">
        <f t="shared" si="42"/>
        <v xml:space="preserve"> - </v>
      </c>
      <c r="K1366" s="44" t="e">
        <f>INDEX('Helper - Inputs'!$G$15:$G$66,MATCH(J1366,'Helper - Inputs'!$D$15:$D$66,0),1)</f>
        <v>#N/A</v>
      </c>
      <c r="L1366" s="44" t="e">
        <f t="shared" si="43"/>
        <v>#N/A</v>
      </c>
    </row>
    <row r="1367" spans="1:12" x14ac:dyDescent="0.3">
      <c r="A1367" s="2"/>
      <c r="B1367" s="23"/>
      <c r="C1367" s="8"/>
      <c r="D1367" s="8"/>
      <c r="E1367" s="2"/>
      <c r="F1367" s="2"/>
      <c r="G1367" s="8"/>
      <c r="I1367" t="e">
        <f>INDEX('Helper - Drop-downs'!$C$12:$C$24,MATCH(C1367,'Helper - Drop-downs'!$A$12:$A$24,0))</f>
        <v>#N/A</v>
      </c>
      <c r="J1367" s="44" t="str">
        <f t="shared" si="42"/>
        <v xml:space="preserve"> - </v>
      </c>
      <c r="K1367" s="44" t="e">
        <f>INDEX('Helper - Inputs'!$G$15:$G$66,MATCH(J1367,'Helper - Inputs'!$D$15:$D$66,0),1)</f>
        <v>#N/A</v>
      </c>
      <c r="L1367" s="44" t="e">
        <f t="shared" si="43"/>
        <v>#N/A</v>
      </c>
    </row>
    <row r="1368" spans="1:12" x14ac:dyDescent="0.3">
      <c r="A1368" s="2"/>
      <c r="B1368" s="23"/>
      <c r="C1368" s="8"/>
      <c r="D1368" s="8"/>
      <c r="E1368" s="2"/>
      <c r="F1368" s="2"/>
      <c r="G1368" s="8"/>
      <c r="I1368" t="e">
        <f>INDEX('Helper - Drop-downs'!$C$12:$C$24,MATCH(C1368,'Helper - Drop-downs'!$A$12:$A$24,0))</f>
        <v>#N/A</v>
      </c>
      <c r="J1368" s="44" t="str">
        <f t="shared" si="42"/>
        <v xml:space="preserve"> - </v>
      </c>
      <c r="K1368" s="44" t="e">
        <f>INDEX('Helper - Inputs'!$G$15:$G$66,MATCH(J1368,'Helper - Inputs'!$D$15:$D$66,0),1)</f>
        <v>#N/A</v>
      </c>
      <c r="L1368" s="44" t="e">
        <f t="shared" si="43"/>
        <v>#N/A</v>
      </c>
    </row>
    <row r="1369" spans="1:12" x14ac:dyDescent="0.3">
      <c r="A1369" s="2"/>
      <c r="B1369" s="23"/>
      <c r="C1369" s="8"/>
      <c r="D1369" s="8"/>
      <c r="E1369" s="2"/>
      <c r="F1369" s="2"/>
      <c r="G1369" s="8"/>
      <c r="I1369" t="e">
        <f>INDEX('Helper - Drop-downs'!$C$12:$C$24,MATCH(C1369,'Helper - Drop-downs'!$A$12:$A$24,0))</f>
        <v>#N/A</v>
      </c>
      <c r="J1369" s="44" t="str">
        <f t="shared" si="42"/>
        <v xml:space="preserve"> - </v>
      </c>
      <c r="K1369" s="44" t="e">
        <f>INDEX('Helper - Inputs'!$G$15:$G$66,MATCH(J1369,'Helper - Inputs'!$D$15:$D$66,0),1)</f>
        <v>#N/A</v>
      </c>
      <c r="L1369" s="44" t="e">
        <f t="shared" si="43"/>
        <v>#N/A</v>
      </c>
    </row>
    <row r="1370" spans="1:12" x14ac:dyDescent="0.3">
      <c r="A1370" s="2"/>
      <c r="B1370" s="23"/>
      <c r="C1370" s="8"/>
      <c r="D1370" s="8"/>
      <c r="E1370" s="2"/>
      <c r="F1370" s="2"/>
      <c r="G1370" s="8"/>
      <c r="I1370" t="e">
        <f>INDEX('Helper - Drop-downs'!$C$12:$C$24,MATCH(C1370,'Helper - Drop-downs'!$A$12:$A$24,0))</f>
        <v>#N/A</v>
      </c>
      <c r="J1370" s="44" t="str">
        <f t="shared" si="42"/>
        <v xml:space="preserve"> - </v>
      </c>
      <c r="K1370" s="44" t="e">
        <f>INDEX('Helper - Inputs'!$G$15:$G$66,MATCH(J1370,'Helper - Inputs'!$D$15:$D$66,0),1)</f>
        <v>#N/A</v>
      </c>
      <c r="L1370" s="44" t="e">
        <f t="shared" si="43"/>
        <v>#N/A</v>
      </c>
    </row>
    <row r="1371" spans="1:12" x14ac:dyDescent="0.3">
      <c r="A1371" s="2"/>
      <c r="B1371" s="23"/>
      <c r="C1371" s="8"/>
      <c r="D1371" s="8"/>
      <c r="E1371" s="2"/>
      <c r="F1371" s="2"/>
      <c r="G1371" s="8"/>
      <c r="I1371" t="e">
        <f>INDEX('Helper - Drop-downs'!$C$12:$C$24,MATCH(C1371,'Helper - Drop-downs'!$A$12:$A$24,0))</f>
        <v>#N/A</v>
      </c>
      <c r="J1371" s="44" t="str">
        <f t="shared" si="42"/>
        <v xml:space="preserve"> - </v>
      </c>
      <c r="K1371" s="44" t="e">
        <f>INDEX('Helper - Inputs'!$G$15:$G$66,MATCH(J1371,'Helper - Inputs'!$D$15:$D$66,0),1)</f>
        <v>#N/A</v>
      </c>
      <c r="L1371" s="44" t="e">
        <f t="shared" si="43"/>
        <v>#N/A</v>
      </c>
    </row>
    <row r="1372" spans="1:12" x14ac:dyDescent="0.3">
      <c r="A1372" s="2"/>
      <c r="B1372" s="23"/>
      <c r="C1372" s="8"/>
      <c r="D1372" s="8"/>
      <c r="E1372" s="2"/>
      <c r="F1372" s="2"/>
      <c r="G1372" s="8"/>
      <c r="I1372" t="e">
        <f>INDEX('Helper - Drop-downs'!$C$12:$C$24,MATCH(C1372,'Helper - Drop-downs'!$A$12:$A$24,0))</f>
        <v>#N/A</v>
      </c>
      <c r="J1372" s="44" t="str">
        <f t="shared" si="42"/>
        <v xml:space="preserve"> - </v>
      </c>
      <c r="K1372" s="44" t="e">
        <f>INDEX('Helper - Inputs'!$G$15:$G$66,MATCH(J1372,'Helper - Inputs'!$D$15:$D$66,0),1)</f>
        <v>#N/A</v>
      </c>
      <c r="L1372" s="44" t="e">
        <f t="shared" si="43"/>
        <v>#N/A</v>
      </c>
    </row>
    <row r="1373" spans="1:12" x14ac:dyDescent="0.3">
      <c r="A1373" s="2"/>
      <c r="B1373" s="23"/>
      <c r="C1373" s="8"/>
      <c r="D1373" s="8"/>
      <c r="E1373" s="2"/>
      <c r="F1373" s="2"/>
      <c r="G1373" s="8"/>
      <c r="I1373" t="e">
        <f>INDEX('Helper - Drop-downs'!$C$12:$C$24,MATCH(C1373,'Helper - Drop-downs'!$A$12:$A$24,0))</f>
        <v>#N/A</v>
      </c>
      <c r="J1373" s="44" t="str">
        <f t="shared" si="42"/>
        <v xml:space="preserve"> - </v>
      </c>
      <c r="K1373" s="44" t="e">
        <f>INDEX('Helper - Inputs'!$G$15:$G$66,MATCH(J1373,'Helper - Inputs'!$D$15:$D$66,0),1)</f>
        <v>#N/A</v>
      </c>
      <c r="L1373" s="44" t="e">
        <f t="shared" si="43"/>
        <v>#N/A</v>
      </c>
    </row>
    <row r="1374" spans="1:12" x14ac:dyDescent="0.3">
      <c r="A1374" s="2"/>
      <c r="B1374" s="23"/>
      <c r="C1374" s="8"/>
      <c r="D1374" s="8"/>
      <c r="E1374" s="2"/>
      <c r="F1374" s="2"/>
      <c r="G1374" s="8"/>
      <c r="I1374" t="e">
        <f>INDEX('Helper - Drop-downs'!$C$12:$C$24,MATCH(C1374,'Helper - Drop-downs'!$A$12:$A$24,0))</f>
        <v>#N/A</v>
      </c>
      <c r="J1374" s="44" t="str">
        <f t="shared" si="42"/>
        <v xml:space="preserve"> - </v>
      </c>
      <c r="K1374" s="44" t="e">
        <f>INDEX('Helper - Inputs'!$G$15:$G$66,MATCH(J1374,'Helper - Inputs'!$D$15:$D$66,0),1)</f>
        <v>#N/A</v>
      </c>
      <c r="L1374" s="44" t="e">
        <f t="shared" si="43"/>
        <v>#N/A</v>
      </c>
    </row>
    <row r="1375" spans="1:12" x14ac:dyDescent="0.3">
      <c r="A1375" s="2"/>
      <c r="B1375" s="23"/>
      <c r="C1375" s="8"/>
      <c r="D1375" s="8"/>
      <c r="E1375" s="2"/>
      <c r="F1375" s="2"/>
      <c r="G1375" s="8"/>
      <c r="I1375" t="e">
        <f>INDEX('Helper - Drop-downs'!$C$12:$C$24,MATCH(C1375,'Helper - Drop-downs'!$A$12:$A$24,0))</f>
        <v>#N/A</v>
      </c>
      <c r="J1375" s="44" t="str">
        <f t="shared" si="42"/>
        <v xml:space="preserve"> - </v>
      </c>
      <c r="K1375" s="44" t="e">
        <f>INDEX('Helper - Inputs'!$G$15:$G$66,MATCH(J1375,'Helper - Inputs'!$D$15:$D$66,0),1)</f>
        <v>#N/A</v>
      </c>
      <c r="L1375" s="44" t="e">
        <f t="shared" si="43"/>
        <v>#N/A</v>
      </c>
    </row>
    <row r="1376" spans="1:12" x14ac:dyDescent="0.3">
      <c r="A1376" s="2"/>
      <c r="B1376" s="23"/>
      <c r="C1376" s="8"/>
      <c r="D1376" s="8"/>
      <c r="E1376" s="2"/>
      <c r="F1376" s="2"/>
      <c r="G1376" s="8"/>
      <c r="I1376" t="e">
        <f>INDEX('Helper - Drop-downs'!$C$12:$C$24,MATCH(C1376,'Helper - Drop-downs'!$A$12:$A$24,0))</f>
        <v>#N/A</v>
      </c>
      <c r="J1376" s="44" t="str">
        <f t="shared" si="42"/>
        <v xml:space="preserve"> - </v>
      </c>
      <c r="K1376" s="44" t="e">
        <f>INDEX('Helper - Inputs'!$G$15:$G$66,MATCH(J1376,'Helper - Inputs'!$D$15:$D$66,0),1)</f>
        <v>#N/A</v>
      </c>
      <c r="L1376" s="44" t="e">
        <f t="shared" si="43"/>
        <v>#N/A</v>
      </c>
    </row>
    <row r="1377" spans="1:12" x14ac:dyDescent="0.3">
      <c r="A1377" s="2"/>
      <c r="B1377" s="23"/>
      <c r="C1377" s="8"/>
      <c r="D1377" s="8"/>
      <c r="E1377" s="2"/>
      <c r="F1377" s="2"/>
      <c r="G1377" s="8"/>
      <c r="I1377" t="e">
        <f>INDEX('Helper - Drop-downs'!$C$12:$C$24,MATCH(C1377,'Helper - Drop-downs'!$A$12:$A$24,0))</f>
        <v>#N/A</v>
      </c>
      <c r="J1377" s="44" t="str">
        <f t="shared" si="42"/>
        <v xml:space="preserve"> - </v>
      </c>
      <c r="K1377" s="44" t="e">
        <f>INDEX('Helper - Inputs'!$G$15:$G$66,MATCH(J1377,'Helper - Inputs'!$D$15:$D$66,0),1)</f>
        <v>#N/A</v>
      </c>
      <c r="L1377" s="44" t="e">
        <f t="shared" si="43"/>
        <v>#N/A</v>
      </c>
    </row>
    <row r="1378" spans="1:12" x14ac:dyDescent="0.3">
      <c r="A1378" s="2"/>
      <c r="B1378" s="23"/>
      <c r="C1378" s="8"/>
      <c r="D1378" s="8"/>
      <c r="E1378" s="2"/>
      <c r="F1378" s="2"/>
      <c r="G1378" s="8"/>
      <c r="I1378" t="e">
        <f>INDEX('Helper - Drop-downs'!$C$12:$C$24,MATCH(C1378,'Helper - Drop-downs'!$A$12:$A$24,0))</f>
        <v>#N/A</v>
      </c>
      <c r="J1378" s="44" t="str">
        <f t="shared" si="42"/>
        <v xml:space="preserve"> - </v>
      </c>
      <c r="K1378" s="44" t="e">
        <f>INDEX('Helper - Inputs'!$G$15:$G$66,MATCH(J1378,'Helper - Inputs'!$D$15:$D$66,0),1)</f>
        <v>#N/A</v>
      </c>
      <c r="L1378" s="44" t="e">
        <f t="shared" si="43"/>
        <v>#N/A</v>
      </c>
    </row>
    <row r="1379" spans="1:12" x14ac:dyDescent="0.3">
      <c r="A1379" s="2"/>
      <c r="B1379" s="23"/>
      <c r="C1379" s="8"/>
      <c r="D1379" s="8"/>
      <c r="E1379" s="2"/>
      <c r="F1379" s="2"/>
      <c r="G1379" s="8"/>
      <c r="I1379" t="e">
        <f>INDEX('Helper - Drop-downs'!$C$12:$C$24,MATCH(C1379,'Helper - Drop-downs'!$A$12:$A$24,0))</f>
        <v>#N/A</v>
      </c>
      <c r="J1379" s="44" t="str">
        <f t="shared" si="42"/>
        <v xml:space="preserve"> - </v>
      </c>
      <c r="K1379" s="44" t="e">
        <f>INDEX('Helper - Inputs'!$G$15:$G$66,MATCH(J1379,'Helper - Inputs'!$D$15:$D$66,0),1)</f>
        <v>#N/A</v>
      </c>
      <c r="L1379" s="44" t="e">
        <f t="shared" si="43"/>
        <v>#N/A</v>
      </c>
    </row>
    <row r="1380" spans="1:12" x14ac:dyDescent="0.3">
      <c r="A1380" s="2"/>
      <c r="B1380" s="23"/>
      <c r="C1380" s="8"/>
      <c r="D1380" s="8"/>
      <c r="E1380" s="2"/>
      <c r="F1380" s="2"/>
      <c r="G1380" s="8"/>
      <c r="I1380" t="e">
        <f>INDEX('Helper - Drop-downs'!$C$12:$C$24,MATCH(C1380,'Helper - Drop-downs'!$A$12:$A$24,0))</f>
        <v>#N/A</v>
      </c>
      <c r="J1380" s="44" t="str">
        <f t="shared" si="42"/>
        <v xml:space="preserve"> - </v>
      </c>
      <c r="K1380" s="44" t="e">
        <f>INDEX('Helper - Inputs'!$G$15:$G$66,MATCH(J1380,'Helper - Inputs'!$D$15:$D$66,0),1)</f>
        <v>#N/A</v>
      </c>
      <c r="L1380" s="44" t="e">
        <f t="shared" si="43"/>
        <v>#N/A</v>
      </c>
    </row>
    <row r="1381" spans="1:12" x14ac:dyDescent="0.3">
      <c r="A1381" s="2"/>
      <c r="B1381" s="23"/>
      <c r="C1381" s="8"/>
      <c r="D1381" s="8"/>
      <c r="E1381" s="2"/>
      <c r="F1381" s="2"/>
      <c r="G1381" s="8"/>
      <c r="I1381" t="e">
        <f>INDEX('Helper - Drop-downs'!$C$12:$C$24,MATCH(C1381,'Helper - Drop-downs'!$A$12:$A$24,0))</f>
        <v>#N/A</v>
      </c>
      <c r="J1381" s="44" t="str">
        <f t="shared" si="42"/>
        <v xml:space="preserve"> - </v>
      </c>
      <c r="K1381" s="44" t="e">
        <f>INDEX('Helper - Inputs'!$G$15:$G$66,MATCH(J1381,'Helper - Inputs'!$D$15:$D$66,0),1)</f>
        <v>#N/A</v>
      </c>
      <c r="L1381" s="44" t="e">
        <f t="shared" si="43"/>
        <v>#N/A</v>
      </c>
    </row>
    <row r="1382" spans="1:12" x14ac:dyDescent="0.3">
      <c r="A1382" s="2"/>
      <c r="B1382" s="23"/>
      <c r="C1382" s="8"/>
      <c r="D1382" s="8"/>
      <c r="E1382" s="2"/>
      <c r="F1382" s="2"/>
      <c r="G1382" s="8"/>
      <c r="I1382" t="e">
        <f>INDEX('Helper - Drop-downs'!$C$12:$C$24,MATCH(C1382,'Helper - Drop-downs'!$A$12:$A$24,0))</f>
        <v>#N/A</v>
      </c>
      <c r="J1382" s="44" t="str">
        <f t="shared" si="42"/>
        <v xml:space="preserve"> - </v>
      </c>
      <c r="K1382" s="44" t="e">
        <f>INDEX('Helper - Inputs'!$G$15:$G$66,MATCH(J1382,'Helper - Inputs'!$D$15:$D$66,0),1)</f>
        <v>#N/A</v>
      </c>
      <c r="L1382" s="44" t="e">
        <f t="shared" si="43"/>
        <v>#N/A</v>
      </c>
    </row>
    <row r="1383" spans="1:12" x14ac:dyDescent="0.3">
      <c r="A1383" s="2"/>
      <c r="B1383" s="23"/>
      <c r="C1383" s="8"/>
      <c r="D1383" s="8"/>
      <c r="E1383" s="2"/>
      <c r="F1383" s="2"/>
      <c r="G1383" s="8"/>
      <c r="I1383" t="e">
        <f>INDEX('Helper - Drop-downs'!$C$12:$C$24,MATCH(C1383,'Helper - Drop-downs'!$A$12:$A$24,0))</f>
        <v>#N/A</v>
      </c>
      <c r="J1383" s="44" t="str">
        <f t="shared" si="42"/>
        <v xml:space="preserve"> - </v>
      </c>
      <c r="K1383" s="44" t="e">
        <f>INDEX('Helper - Inputs'!$G$15:$G$66,MATCH(J1383,'Helper - Inputs'!$D$15:$D$66,0),1)</f>
        <v>#N/A</v>
      </c>
      <c r="L1383" s="44" t="e">
        <f t="shared" si="43"/>
        <v>#N/A</v>
      </c>
    </row>
    <row r="1384" spans="1:12" x14ac:dyDescent="0.3">
      <c r="A1384" s="2"/>
      <c r="B1384" s="23"/>
      <c r="C1384" s="8"/>
      <c r="D1384" s="8"/>
      <c r="E1384" s="2"/>
      <c r="F1384" s="2"/>
      <c r="G1384" s="8"/>
      <c r="I1384" t="e">
        <f>INDEX('Helper - Drop-downs'!$C$12:$C$24,MATCH(C1384,'Helper - Drop-downs'!$A$12:$A$24,0))</f>
        <v>#N/A</v>
      </c>
      <c r="J1384" s="44" t="str">
        <f t="shared" si="42"/>
        <v xml:space="preserve"> - </v>
      </c>
      <c r="K1384" s="44" t="e">
        <f>INDEX('Helper - Inputs'!$G$15:$G$66,MATCH(J1384,'Helper - Inputs'!$D$15:$D$66,0),1)</f>
        <v>#N/A</v>
      </c>
      <c r="L1384" s="44" t="e">
        <f t="shared" si="43"/>
        <v>#N/A</v>
      </c>
    </row>
    <row r="1385" spans="1:12" x14ac:dyDescent="0.3">
      <c r="A1385" s="2"/>
      <c r="B1385" s="23"/>
      <c r="C1385" s="8"/>
      <c r="D1385" s="8"/>
      <c r="E1385" s="2"/>
      <c r="F1385" s="2"/>
      <c r="G1385" s="8"/>
      <c r="I1385" t="e">
        <f>INDEX('Helper - Drop-downs'!$C$12:$C$24,MATCH(C1385,'Helper - Drop-downs'!$A$12:$A$24,0))</f>
        <v>#N/A</v>
      </c>
      <c r="J1385" s="44" t="str">
        <f t="shared" si="42"/>
        <v xml:space="preserve"> - </v>
      </c>
      <c r="K1385" s="44" t="e">
        <f>INDEX('Helper - Inputs'!$G$15:$G$66,MATCH(J1385,'Helper - Inputs'!$D$15:$D$66,0),1)</f>
        <v>#N/A</v>
      </c>
      <c r="L1385" s="44" t="e">
        <f t="shared" si="43"/>
        <v>#N/A</v>
      </c>
    </row>
    <row r="1386" spans="1:12" x14ac:dyDescent="0.3">
      <c r="A1386" s="2"/>
      <c r="B1386" s="23"/>
      <c r="C1386" s="8"/>
      <c r="D1386" s="8"/>
      <c r="E1386" s="2"/>
      <c r="F1386" s="2"/>
      <c r="G1386" s="8"/>
      <c r="I1386" t="e">
        <f>INDEX('Helper - Drop-downs'!$C$12:$C$24,MATCH(C1386,'Helper - Drop-downs'!$A$12:$A$24,0))</f>
        <v>#N/A</v>
      </c>
      <c r="J1386" s="44" t="str">
        <f t="shared" si="42"/>
        <v xml:space="preserve"> - </v>
      </c>
      <c r="K1386" s="44" t="e">
        <f>INDEX('Helper - Inputs'!$G$15:$G$66,MATCH(J1386,'Helper - Inputs'!$D$15:$D$66,0),1)</f>
        <v>#N/A</v>
      </c>
      <c r="L1386" s="44" t="e">
        <f t="shared" si="43"/>
        <v>#N/A</v>
      </c>
    </row>
    <row r="1387" spans="1:12" x14ac:dyDescent="0.3">
      <c r="A1387" s="2"/>
      <c r="B1387" s="23"/>
      <c r="C1387" s="8"/>
      <c r="D1387" s="8"/>
      <c r="E1387" s="2"/>
      <c r="F1387" s="2"/>
      <c r="G1387" s="8"/>
      <c r="I1387" t="e">
        <f>INDEX('Helper - Drop-downs'!$C$12:$C$24,MATCH(C1387,'Helper - Drop-downs'!$A$12:$A$24,0))</f>
        <v>#N/A</v>
      </c>
      <c r="J1387" s="44" t="str">
        <f t="shared" si="42"/>
        <v xml:space="preserve"> - </v>
      </c>
      <c r="K1387" s="44" t="e">
        <f>INDEX('Helper - Inputs'!$G$15:$G$66,MATCH(J1387,'Helper - Inputs'!$D$15:$D$66,0),1)</f>
        <v>#N/A</v>
      </c>
      <c r="L1387" s="44" t="e">
        <f t="shared" si="43"/>
        <v>#N/A</v>
      </c>
    </row>
    <row r="1388" spans="1:12" x14ac:dyDescent="0.3">
      <c r="A1388" s="2"/>
      <c r="B1388" s="23"/>
      <c r="C1388" s="8"/>
      <c r="D1388" s="8"/>
      <c r="E1388" s="2"/>
      <c r="F1388" s="2"/>
      <c r="G1388" s="8"/>
      <c r="I1388" t="e">
        <f>INDEX('Helper - Drop-downs'!$C$12:$C$24,MATCH(C1388,'Helper - Drop-downs'!$A$12:$A$24,0))</f>
        <v>#N/A</v>
      </c>
      <c r="J1388" s="44" t="str">
        <f t="shared" si="42"/>
        <v xml:space="preserve"> - </v>
      </c>
      <c r="K1388" s="44" t="e">
        <f>INDEX('Helper - Inputs'!$G$15:$G$66,MATCH(J1388,'Helper - Inputs'!$D$15:$D$66,0),1)</f>
        <v>#N/A</v>
      </c>
      <c r="L1388" s="44" t="e">
        <f t="shared" si="43"/>
        <v>#N/A</v>
      </c>
    </row>
    <row r="1389" spans="1:12" x14ac:dyDescent="0.3">
      <c r="A1389" s="2"/>
      <c r="B1389" s="23"/>
      <c r="C1389" s="8"/>
      <c r="D1389" s="8"/>
      <c r="E1389" s="2"/>
      <c r="F1389" s="2"/>
      <c r="G1389" s="8"/>
      <c r="I1389" t="e">
        <f>INDEX('Helper - Drop-downs'!$C$12:$C$24,MATCH(C1389,'Helper - Drop-downs'!$A$12:$A$24,0))</f>
        <v>#N/A</v>
      </c>
      <c r="J1389" s="44" t="str">
        <f t="shared" si="42"/>
        <v xml:space="preserve"> - </v>
      </c>
      <c r="K1389" s="44" t="e">
        <f>INDEX('Helper - Inputs'!$G$15:$G$66,MATCH(J1389,'Helper - Inputs'!$D$15:$D$66,0),1)</f>
        <v>#N/A</v>
      </c>
      <c r="L1389" s="44" t="e">
        <f t="shared" si="43"/>
        <v>#N/A</v>
      </c>
    </row>
    <row r="1390" spans="1:12" x14ac:dyDescent="0.3">
      <c r="A1390" s="2"/>
      <c r="B1390" s="23"/>
      <c r="C1390" s="8"/>
      <c r="D1390" s="8"/>
      <c r="E1390" s="2"/>
      <c r="F1390" s="2"/>
      <c r="G1390" s="8"/>
      <c r="I1390" t="e">
        <f>INDEX('Helper - Drop-downs'!$C$12:$C$24,MATCH(C1390,'Helper - Drop-downs'!$A$12:$A$24,0))</f>
        <v>#N/A</v>
      </c>
      <c r="J1390" s="44" t="str">
        <f t="shared" si="42"/>
        <v xml:space="preserve"> - </v>
      </c>
      <c r="K1390" s="44" t="e">
        <f>INDEX('Helper - Inputs'!$G$15:$G$66,MATCH(J1390,'Helper - Inputs'!$D$15:$D$66,0),1)</f>
        <v>#N/A</v>
      </c>
      <c r="L1390" s="44" t="e">
        <f t="shared" si="43"/>
        <v>#N/A</v>
      </c>
    </row>
    <row r="1391" spans="1:12" x14ac:dyDescent="0.3">
      <c r="A1391" s="2"/>
      <c r="B1391" s="23"/>
      <c r="C1391" s="8"/>
      <c r="D1391" s="8"/>
      <c r="E1391" s="2"/>
      <c r="F1391" s="2"/>
      <c r="G1391" s="8"/>
      <c r="I1391" t="e">
        <f>INDEX('Helper - Drop-downs'!$C$12:$C$24,MATCH(C1391,'Helper - Drop-downs'!$A$12:$A$24,0))</f>
        <v>#N/A</v>
      </c>
      <c r="J1391" s="44" t="str">
        <f t="shared" si="42"/>
        <v xml:space="preserve"> - </v>
      </c>
      <c r="K1391" s="44" t="e">
        <f>INDEX('Helper - Inputs'!$G$15:$G$66,MATCH(J1391,'Helper - Inputs'!$D$15:$D$66,0),1)</f>
        <v>#N/A</v>
      </c>
      <c r="L1391" s="44" t="e">
        <f t="shared" si="43"/>
        <v>#N/A</v>
      </c>
    </row>
    <row r="1392" spans="1:12" x14ac:dyDescent="0.3">
      <c r="A1392" s="2"/>
      <c r="B1392" s="23"/>
      <c r="C1392" s="8"/>
      <c r="D1392" s="8"/>
      <c r="E1392" s="2"/>
      <c r="F1392" s="2"/>
      <c r="G1392" s="8"/>
      <c r="I1392" t="e">
        <f>INDEX('Helper - Drop-downs'!$C$12:$C$24,MATCH(C1392,'Helper - Drop-downs'!$A$12:$A$24,0))</f>
        <v>#N/A</v>
      </c>
      <c r="J1392" s="44" t="str">
        <f t="shared" si="42"/>
        <v xml:space="preserve"> - </v>
      </c>
      <c r="K1392" s="44" t="e">
        <f>INDEX('Helper - Inputs'!$G$15:$G$66,MATCH(J1392,'Helper - Inputs'!$D$15:$D$66,0),1)</f>
        <v>#N/A</v>
      </c>
      <c r="L1392" s="44" t="e">
        <f t="shared" si="43"/>
        <v>#N/A</v>
      </c>
    </row>
    <row r="1393" spans="1:12" x14ac:dyDescent="0.3">
      <c r="A1393" s="2"/>
      <c r="B1393" s="23"/>
      <c r="C1393" s="8"/>
      <c r="D1393" s="8"/>
      <c r="E1393" s="2"/>
      <c r="F1393" s="2"/>
      <c r="G1393" s="8"/>
      <c r="I1393" t="e">
        <f>INDEX('Helper - Drop-downs'!$C$12:$C$24,MATCH(C1393,'Helper - Drop-downs'!$A$12:$A$24,0))</f>
        <v>#N/A</v>
      </c>
      <c r="J1393" s="44" t="str">
        <f t="shared" si="42"/>
        <v xml:space="preserve"> - </v>
      </c>
      <c r="K1393" s="44" t="e">
        <f>INDEX('Helper - Inputs'!$G$15:$G$66,MATCH(J1393,'Helper - Inputs'!$D$15:$D$66,0),1)</f>
        <v>#N/A</v>
      </c>
      <c r="L1393" s="44" t="e">
        <f t="shared" si="43"/>
        <v>#N/A</v>
      </c>
    </row>
    <row r="1394" spans="1:12" x14ac:dyDescent="0.3">
      <c r="A1394" s="2"/>
      <c r="B1394" s="23"/>
      <c r="C1394" s="8"/>
      <c r="D1394" s="8"/>
      <c r="E1394" s="2"/>
      <c r="F1394" s="2"/>
      <c r="G1394" s="8"/>
      <c r="I1394" t="e">
        <f>INDEX('Helper - Drop-downs'!$C$12:$C$24,MATCH(C1394,'Helper - Drop-downs'!$A$12:$A$24,0))</f>
        <v>#N/A</v>
      </c>
      <c r="J1394" s="44" t="str">
        <f t="shared" si="42"/>
        <v xml:space="preserve"> - </v>
      </c>
      <c r="K1394" s="44" t="e">
        <f>INDEX('Helper - Inputs'!$G$15:$G$66,MATCH(J1394,'Helper - Inputs'!$D$15:$D$66,0),1)</f>
        <v>#N/A</v>
      </c>
      <c r="L1394" s="44" t="e">
        <f t="shared" si="43"/>
        <v>#N/A</v>
      </c>
    </row>
    <row r="1395" spans="1:12" x14ac:dyDescent="0.3">
      <c r="A1395" s="2"/>
      <c r="B1395" s="23"/>
      <c r="C1395" s="8"/>
      <c r="D1395" s="8"/>
      <c r="E1395" s="2"/>
      <c r="F1395" s="2"/>
      <c r="G1395" s="8"/>
      <c r="I1395" t="e">
        <f>INDEX('Helper - Drop-downs'!$C$12:$C$24,MATCH(C1395,'Helper - Drop-downs'!$A$12:$A$24,0))</f>
        <v>#N/A</v>
      </c>
      <c r="J1395" s="44" t="str">
        <f t="shared" si="42"/>
        <v xml:space="preserve"> - </v>
      </c>
      <c r="K1395" s="44" t="e">
        <f>INDEX('Helper - Inputs'!$G$15:$G$66,MATCH(J1395,'Helper - Inputs'!$D$15:$D$66,0),1)</f>
        <v>#N/A</v>
      </c>
      <c r="L1395" s="44" t="e">
        <f t="shared" si="43"/>
        <v>#N/A</v>
      </c>
    </row>
    <row r="1396" spans="1:12" x14ac:dyDescent="0.3">
      <c r="A1396" s="2"/>
      <c r="B1396" s="23"/>
      <c r="C1396" s="8"/>
      <c r="D1396" s="8"/>
      <c r="E1396" s="2"/>
      <c r="F1396" s="2"/>
      <c r="G1396" s="8"/>
      <c r="I1396" t="e">
        <f>INDEX('Helper - Drop-downs'!$C$12:$C$24,MATCH(C1396,'Helper - Drop-downs'!$A$12:$A$24,0))</f>
        <v>#N/A</v>
      </c>
      <c r="J1396" s="44" t="str">
        <f t="shared" si="42"/>
        <v xml:space="preserve"> - </v>
      </c>
      <c r="K1396" s="44" t="e">
        <f>INDEX('Helper - Inputs'!$G$15:$G$66,MATCH(J1396,'Helper - Inputs'!$D$15:$D$66,0),1)</f>
        <v>#N/A</v>
      </c>
      <c r="L1396" s="44" t="e">
        <f t="shared" si="43"/>
        <v>#N/A</v>
      </c>
    </row>
    <row r="1397" spans="1:12" x14ac:dyDescent="0.3">
      <c r="A1397" s="2"/>
      <c r="B1397" s="23"/>
      <c r="C1397" s="8"/>
      <c r="D1397" s="8"/>
      <c r="E1397" s="2"/>
      <c r="F1397" s="2"/>
      <c r="G1397" s="8"/>
      <c r="I1397" t="e">
        <f>INDEX('Helper - Drop-downs'!$C$12:$C$24,MATCH(C1397,'Helper - Drop-downs'!$A$12:$A$24,0))</f>
        <v>#N/A</v>
      </c>
      <c r="J1397" s="44" t="str">
        <f t="shared" si="42"/>
        <v xml:space="preserve"> - </v>
      </c>
      <c r="K1397" s="44" t="e">
        <f>INDEX('Helper - Inputs'!$G$15:$G$66,MATCH(J1397,'Helper - Inputs'!$D$15:$D$66,0),1)</f>
        <v>#N/A</v>
      </c>
      <c r="L1397" s="44" t="e">
        <f t="shared" si="43"/>
        <v>#N/A</v>
      </c>
    </row>
    <row r="1398" spans="1:12" x14ac:dyDescent="0.3">
      <c r="A1398" s="2"/>
      <c r="B1398" s="23"/>
      <c r="C1398" s="8"/>
      <c r="D1398" s="8"/>
      <c r="E1398" s="2"/>
      <c r="F1398" s="2"/>
      <c r="G1398" s="8"/>
      <c r="I1398" t="e">
        <f>INDEX('Helper - Drop-downs'!$C$12:$C$24,MATCH(C1398,'Helper - Drop-downs'!$A$12:$A$24,0))</f>
        <v>#N/A</v>
      </c>
      <c r="J1398" s="44" t="str">
        <f t="shared" si="42"/>
        <v xml:space="preserve"> - </v>
      </c>
      <c r="K1398" s="44" t="e">
        <f>INDEX('Helper - Inputs'!$G$15:$G$66,MATCH(J1398,'Helper - Inputs'!$D$15:$D$66,0),1)</f>
        <v>#N/A</v>
      </c>
      <c r="L1398" s="44" t="e">
        <f t="shared" si="43"/>
        <v>#N/A</v>
      </c>
    </row>
    <row r="1399" spans="1:12" x14ac:dyDescent="0.3">
      <c r="A1399" s="2"/>
      <c r="B1399" s="23"/>
      <c r="C1399" s="8"/>
      <c r="D1399" s="8"/>
      <c r="E1399" s="2"/>
      <c r="F1399" s="2"/>
      <c r="G1399" s="8"/>
      <c r="I1399" t="e">
        <f>INDEX('Helper - Drop-downs'!$C$12:$C$24,MATCH(C1399,'Helper - Drop-downs'!$A$12:$A$24,0))</f>
        <v>#N/A</v>
      </c>
      <c r="J1399" s="44" t="str">
        <f t="shared" si="42"/>
        <v xml:space="preserve"> - </v>
      </c>
      <c r="K1399" s="44" t="e">
        <f>INDEX('Helper - Inputs'!$G$15:$G$66,MATCH(J1399,'Helper - Inputs'!$D$15:$D$66,0),1)</f>
        <v>#N/A</v>
      </c>
      <c r="L1399" s="44" t="e">
        <f t="shared" si="43"/>
        <v>#N/A</v>
      </c>
    </row>
    <row r="1400" spans="1:12" x14ac:dyDescent="0.3">
      <c r="A1400" s="2"/>
      <c r="B1400" s="23"/>
      <c r="C1400" s="8"/>
      <c r="D1400" s="8"/>
      <c r="E1400" s="2"/>
      <c r="F1400" s="2"/>
      <c r="G1400" s="8"/>
      <c r="I1400" t="e">
        <f>INDEX('Helper - Drop-downs'!$C$12:$C$24,MATCH(C1400,'Helper - Drop-downs'!$A$12:$A$24,0))</f>
        <v>#N/A</v>
      </c>
      <c r="J1400" s="44" t="str">
        <f t="shared" si="42"/>
        <v xml:space="preserve"> - </v>
      </c>
      <c r="K1400" s="44" t="e">
        <f>INDEX('Helper - Inputs'!$G$15:$G$66,MATCH(J1400,'Helper - Inputs'!$D$15:$D$66,0),1)</f>
        <v>#N/A</v>
      </c>
      <c r="L1400" s="44" t="e">
        <f t="shared" si="43"/>
        <v>#N/A</v>
      </c>
    </row>
    <row r="1401" spans="1:12" x14ac:dyDescent="0.3">
      <c r="A1401" s="2"/>
      <c r="B1401" s="23"/>
      <c r="C1401" s="8"/>
      <c r="D1401" s="8"/>
      <c r="E1401" s="2"/>
      <c r="F1401" s="2"/>
      <c r="G1401" s="8"/>
      <c r="I1401" t="e">
        <f>INDEX('Helper - Drop-downs'!$C$12:$C$24,MATCH(C1401,'Helper - Drop-downs'!$A$12:$A$24,0))</f>
        <v>#N/A</v>
      </c>
      <c r="J1401" s="44" t="str">
        <f t="shared" si="42"/>
        <v xml:space="preserve"> - </v>
      </c>
      <c r="K1401" s="44" t="e">
        <f>INDEX('Helper - Inputs'!$G$15:$G$66,MATCH(J1401,'Helper - Inputs'!$D$15:$D$66,0),1)</f>
        <v>#N/A</v>
      </c>
      <c r="L1401" s="44" t="e">
        <f t="shared" si="43"/>
        <v>#N/A</v>
      </c>
    </row>
    <row r="1402" spans="1:12" x14ac:dyDescent="0.3">
      <c r="A1402" s="2"/>
      <c r="B1402" s="23"/>
      <c r="C1402" s="8"/>
      <c r="D1402" s="8"/>
      <c r="E1402" s="2"/>
      <c r="F1402" s="2"/>
      <c r="G1402" s="8"/>
      <c r="I1402" t="e">
        <f>INDEX('Helper - Drop-downs'!$C$12:$C$24,MATCH(C1402,'Helper - Drop-downs'!$A$12:$A$24,0))</f>
        <v>#N/A</v>
      </c>
      <c r="J1402" s="44" t="str">
        <f t="shared" si="42"/>
        <v xml:space="preserve"> - </v>
      </c>
      <c r="K1402" s="44" t="e">
        <f>INDEX('Helper - Inputs'!$G$15:$G$66,MATCH(J1402,'Helper - Inputs'!$D$15:$D$66,0),1)</f>
        <v>#N/A</v>
      </c>
      <c r="L1402" s="44" t="e">
        <f t="shared" si="43"/>
        <v>#N/A</v>
      </c>
    </row>
    <row r="1403" spans="1:12" x14ac:dyDescent="0.3">
      <c r="A1403" s="2"/>
      <c r="B1403" s="23"/>
      <c r="C1403" s="8"/>
      <c r="D1403" s="8"/>
      <c r="E1403" s="2"/>
      <c r="F1403" s="2"/>
      <c r="G1403" s="8"/>
      <c r="I1403" t="e">
        <f>INDEX('Helper - Drop-downs'!$C$12:$C$24,MATCH(C1403,'Helper - Drop-downs'!$A$12:$A$24,0))</f>
        <v>#N/A</v>
      </c>
      <c r="J1403" s="44" t="str">
        <f t="shared" si="42"/>
        <v xml:space="preserve"> - </v>
      </c>
      <c r="K1403" s="44" t="e">
        <f>INDEX('Helper - Inputs'!$G$15:$G$66,MATCH(J1403,'Helper - Inputs'!$D$15:$D$66,0),1)</f>
        <v>#N/A</v>
      </c>
      <c r="L1403" s="44" t="e">
        <f t="shared" si="43"/>
        <v>#N/A</v>
      </c>
    </row>
    <row r="1404" spans="1:12" x14ac:dyDescent="0.3">
      <c r="A1404" s="2"/>
      <c r="B1404" s="23"/>
      <c r="C1404" s="8"/>
      <c r="D1404" s="8"/>
      <c r="E1404" s="2"/>
      <c r="F1404" s="2"/>
      <c r="G1404" s="8"/>
      <c r="I1404" t="e">
        <f>INDEX('Helper - Drop-downs'!$C$12:$C$24,MATCH(C1404,'Helper - Drop-downs'!$A$12:$A$24,0))</f>
        <v>#N/A</v>
      </c>
      <c r="J1404" s="44" t="str">
        <f t="shared" si="42"/>
        <v xml:space="preserve"> - </v>
      </c>
      <c r="K1404" s="44" t="e">
        <f>INDEX('Helper - Inputs'!$G$15:$G$66,MATCH(J1404,'Helper - Inputs'!$D$15:$D$66,0),1)</f>
        <v>#N/A</v>
      </c>
      <c r="L1404" s="44" t="e">
        <f t="shared" si="43"/>
        <v>#N/A</v>
      </c>
    </row>
    <row r="1405" spans="1:12" x14ac:dyDescent="0.3">
      <c r="A1405" s="2"/>
      <c r="B1405" s="23"/>
      <c r="C1405" s="8"/>
      <c r="D1405" s="8"/>
      <c r="E1405" s="2"/>
      <c r="F1405" s="2"/>
      <c r="G1405" s="8"/>
      <c r="I1405" t="e">
        <f>INDEX('Helper - Drop-downs'!$C$12:$C$24,MATCH(C1405,'Helper - Drop-downs'!$A$12:$A$24,0))</f>
        <v>#N/A</v>
      </c>
      <c r="J1405" s="44" t="str">
        <f t="shared" si="42"/>
        <v xml:space="preserve"> - </v>
      </c>
      <c r="K1405" s="44" t="e">
        <f>INDEX('Helper - Inputs'!$G$15:$G$66,MATCH(J1405,'Helper - Inputs'!$D$15:$D$66,0),1)</f>
        <v>#N/A</v>
      </c>
      <c r="L1405" s="44" t="e">
        <f t="shared" si="43"/>
        <v>#N/A</v>
      </c>
    </row>
    <row r="1406" spans="1:12" x14ac:dyDescent="0.3">
      <c r="A1406" s="2"/>
      <c r="B1406" s="23"/>
      <c r="C1406" s="8"/>
      <c r="D1406" s="8"/>
      <c r="E1406" s="2"/>
      <c r="F1406" s="2"/>
      <c r="G1406" s="8"/>
      <c r="I1406" t="e">
        <f>INDEX('Helper - Drop-downs'!$C$12:$C$24,MATCH(C1406,'Helper - Drop-downs'!$A$12:$A$24,0))</f>
        <v>#N/A</v>
      </c>
      <c r="J1406" s="44" t="str">
        <f t="shared" si="42"/>
        <v xml:space="preserve"> - </v>
      </c>
      <c r="K1406" s="44" t="e">
        <f>INDEX('Helper - Inputs'!$G$15:$G$66,MATCH(J1406,'Helper - Inputs'!$D$15:$D$66,0),1)</f>
        <v>#N/A</v>
      </c>
      <c r="L1406" s="44" t="e">
        <f t="shared" si="43"/>
        <v>#N/A</v>
      </c>
    </row>
    <row r="1407" spans="1:12" x14ac:dyDescent="0.3">
      <c r="A1407" s="2"/>
      <c r="B1407" s="23"/>
      <c r="C1407" s="8"/>
      <c r="D1407" s="8"/>
      <c r="E1407" s="2"/>
      <c r="F1407" s="2"/>
      <c r="G1407" s="8"/>
      <c r="I1407" t="e">
        <f>INDEX('Helper - Drop-downs'!$C$12:$C$24,MATCH(C1407,'Helper - Drop-downs'!$A$12:$A$24,0))</f>
        <v>#N/A</v>
      </c>
      <c r="J1407" s="44" t="str">
        <f t="shared" si="42"/>
        <v xml:space="preserve"> - </v>
      </c>
      <c r="K1407" s="44" t="e">
        <f>INDEX('Helper - Inputs'!$G$15:$G$66,MATCH(J1407,'Helper - Inputs'!$D$15:$D$66,0),1)</f>
        <v>#N/A</v>
      </c>
      <c r="L1407" s="44" t="e">
        <f t="shared" si="43"/>
        <v>#N/A</v>
      </c>
    </row>
    <row r="1408" spans="1:12" x14ac:dyDescent="0.3">
      <c r="A1408" s="2"/>
      <c r="B1408" s="23"/>
      <c r="C1408" s="8"/>
      <c r="D1408" s="8"/>
      <c r="E1408" s="2"/>
      <c r="F1408" s="2"/>
      <c r="G1408" s="8"/>
      <c r="I1408" t="e">
        <f>INDEX('Helper - Drop-downs'!$C$12:$C$24,MATCH(C1408,'Helper - Drop-downs'!$A$12:$A$24,0))</f>
        <v>#N/A</v>
      </c>
      <c r="J1408" s="44" t="str">
        <f t="shared" si="42"/>
        <v xml:space="preserve"> - </v>
      </c>
      <c r="K1408" s="44" t="e">
        <f>INDEX('Helper - Inputs'!$G$15:$G$66,MATCH(J1408,'Helper - Inputs'!$D$15:$D$66,0),1)</f>
        <v>#N/A</v>
      </c>
      <c r="L1408" s="44" t="e">
        <f t="shared" si="43"/>
        <v>#N/A</v>
      </c>
    </row>
    <row r="1409" spans="1:12" x14ac:dyDescent="0.3">
      <c r="A1409" s="2"/>
      <c r="B1409" s="23"/>
      <c r="C1409" s="8"/>
      <c r="D1409" s="8"/>
      <c r="E1409" s="2"/>
      <c r="F1409" s="2"/>
      <c r="G1409" s="8"/>
      <c r="I1409" t="e">
        <f>INDEX('Helper - Drop-downs'!$C$12:$C$24,MATCH(C1409,'Helper - Drop-downs'!$A$12:$A$24,0))</f>
        <v>#N/A</v>
      </c>
      <c r="J1409" s="44" t="str">
        <f t="shared" si="42"/>
        <v xml:space="preserve"> - </v>
      </c>
      <c r="K1409" s="44" t="e">
        <f>INDEX('Helper - Inputs'!$G$15:$G$66,MATCH(J1409,'Helper - Inputs'!$D$15:$D$66,0),1)</f>
        <v>#N/A</v>
      </c>
      <c r="L1409" s="44" t="e">
        <f t="shared" si="43"/>
        <v>#N/A</v>
      </c>
    </row>
    <row r="1410" spans="1:12" x14ac:dyDescent="0.3">
      <c r="A1410" s="2"/>
      <c r="B1410" s="23"/>
      <c r="C1410" s="8"/>
      <c r="D1410" s="8"/>
      <c r="E1410" s="2"/>
      <c r="F1410" s="2"/>
      <c r="G1410" s="8"/>
      <c r="I1410" t="e">
        <f>INDEX('Helper - Drop-downs'!$C$12:$C$24,MATCH(C1410,'Helper - Drop-downs'!$A$12:$A$24,0))</f>
        <v>#N/A</v>
      </c>
      <c r="J1410" s="44" t="str">
        <f t="shared" si="42"/>
        <v xml:space="preserve"> - </v>
      </c>
      <c r="K1410" s="44" t="e">
        <f>INDEX('Helper - Inputs'!$G$15:$G$66,MATCH(J1410,'Helper - Inputs'!$D$15:$D$66,0),1)</f>
        <v>#N/A</v>
      </c>
      <c r="L1410" s="44" t="e">
        <f t="shared" si="43"/>
        <v>#N/A</v>
      </c>
    </row>
    <row r="1411" spans="1:12" x14ac:dyDescent="0.3">
      <c r="A1411" s="2"/>
      <c r="B1411" s="23"/>
      <c r="C1411" s="8"/>
      <c r="D1411" s="8"/>
      <c r="E1411" s="2"/>
      <c r="F1411" s="2"/>
      <c r="G1411" s="8"/>
      <c r="I1411" t="e">
        <f>INDEX('Helper - Drop-downs'!$C$12:$C$24,MATCH(C1411,'Helper - Drop-downs'!$A$12:$A$24,0))</f>
        <v>#N/A</v>
      </c>
      <c r="J1411" s="44" t="str">
        <f t="shared" si="42"/>
        <v xml:space="preserve"> - </v>
      </c>
      <c r="K1411" s="44" t="e">
        <f>INDEX('Helper - Inputs'!$G$15:$G$66,MATCH(J1411,'Helper - Inputs'!$D$15:$D$66,0),1)</f>
        <v>#N/A</v>
      </c>
      <c r="L1411" s="44" t="e">
        <f t="shared" si="43"/>
        <v>#N/A</v>
      </c>
    </row>
    <row r="1412" spans="1:12" x14ac:dyDescent="0.3">
      <c r="A1412" s="2"/>
      <c r="B1412" s="23"/>
      <c r="C1412" s="8"/>
      <c r="D1412" s="8"/>
      <c r="E1412" s="2"/>
      <c r="F1412" s="2"/>
      <c r="G1412" s="8"/>
      <c r="I1412" t="e">
        <f>INDEX('Helper - Drop-downs'!$C$12:$C$24,MATCH(C1412,'Helper - Drop-downs'!$A$12:$A$24,0))</f>
        <v>#N/A</v>
      </c>
      <c r="J1412" s="44" t="str">
        <f t="shared" si="42"/>
        <v xml:space="preserve"> - </v>
      </c>
      <c r="K1412" s="44" t="e">
        <f>INDEX('Helper - Inputs'!$G$15:$G$66,MATCH(J1412,'Helper - Inputs'!$D$15:$D$66,0),1)</f>
        <v>#N/A</v>
      </c>
      <c r="L1412" s="44" t="e">
        <f t="shared" si="43"/>
        <v>#N/A</v>
      </c>
    </row>
    <row r="1413" spans="1:12" x14ac:dyDescent="0.3">
      <c r="A1413" s="2"/>
      <c r="B1413" s="23"/>
      <c r="C1413" s="8"/>
      <c r="D1413" s="8"/>
      <c r="E1413" s="2"/>
      <c r="F1413" s="2"/>
      <c r="G1413" s="8"/>
      <c r="I1413" t="e">
        <f>INDEX('Helper - Drop-downs'!$C$12:$C$24,MATCH(C1413,'Helper - Drop-downs'!$A$12:$A$24,0))</f>
        <v>#N/A</v>
      </c>
      <c r="J1413" s="44" t="str">
        <f t="shared" si="42"/>
        <v xml:space="preserve"> - </v>
      </c>
      <c r="K1413" s="44" t="e">
        <f>INDEX('Helper - Inputs'!$G$15:$G$66,MATCH(J1413,'Helper - Inputs'!$D$15:$D$66,0),1)</f>
        <v>#N/A</v>
      </c>
      <c r="L1413" s="44" t="e">
        <f t="shared" si="43"/>
        <v>#N/A</v>
      </c>
    </row>
    <row r="1414" spans="1:12" x14ac:dyDescent="0.3">
      <c r="A1414" s="2"/>
      <c r="B1414" s="23"/>
      <c r="C1414" s="8"/>
      <c r="D1414" s="8"/>
      <c r="E1414" s="2"/>
      <c r="F1414" s="2"/>
      <c r="G1414" s="8"/>
      <c r="I1414" t="e">
        <f>INDEX('Helper - Drop-downs'!$C$12:$C$24,MATCH(C1414,'Helper - Drop-downs'!$A$12:$A$24,0))</f>
        <v>#N/A</v>
      </c>
      <c r="J1414" s="44" t="str">
        <f t="shared" ref="J1414:J1477" si="44">E1414&amp;" - "&amp;F1414</f>
        <v xml:space="preserve"> - </v>
      </c>
      <c r="K1414" s="44" t="e">
        <f>INDEX('Helper - Inputs'!$G$15:$G$66,MATCH(J1414,'Helper - Inputs'!$D$15:$D$66,0),1)</f>
        <v>#N/A</v>
      </c>
      <c r="L1414" s="44" t="e">
        <f t="shared" ref="L1414:L1477" si="45">E1414&amp;" - "&amp;K1414</f>
        <v>#N/A</v>
      </c>
    </row>
    <row r="1415" spans="1:12" x14ac:dyDescent="0.3">
      <c r="A1415" s="2"/>
      <c r="B1415" s="23"/>
      <c r="C1415" s="8"/>
      <c r="D1415" s="8"/>
      <c r="E1415" s="2"/>
      <c r="F1415" s="2"/>
      <c r="G1415" s="8"/>
      <c r="I1415" t="e">
        <f>INDEX('Helper - Drop-downs'!$C$12:$C$24,MATCH(C1415,'Helper - Drop-downs'!$A$12:$A$24,0))</f>
        <v>#N/A</v>
      </c>
      <c r="J1415" s="44" t="str">
        <f t="shared" si="44"/>
        <v xml:space="preserve"> - </v>
      </c>
      <c r="K1415" s="44" t="e">
        <f>INDEX('Helper - Inputs'!$G$15:$G$66,MATCH(J1415,'Helper - Inputs'!$D$15:$D$66,0),1)</f>
        <v>#N/A</v>
      </c>
      <c r="L1415" s="44" t="e">
        <f t="shared" si="45"/>
        <v>#N/A</v>
      </c>
    </row>
    <row r="1416" spans="1:12" x14ac:dyDescent="0.3">
      <c r="A1416" s="2"/>
      <c r="B1416" s="23"/>
      <c r="C1416" s="8"/>
      <c r="D1416" s="8"/>
      <c r="E1416" s="2"/>
      <c r="F1416" s="2"/>
      <c r="G1416" s="8"/>
      <c r="I1416" t="e">
        <f>INDEX('Helper - Drop-downs'!$C$12:$C$24,MATCH(C1416,'Helper - Drop-downs'!$A$12:$A$24,0))</f>
        <v>#N/A</v>
      </c>
      <c r="J1416" s="44" t="str">
        <f t="shared" si="44"/>
        <v xml:space="preserve"> - </v>
      </c>
      <c r="K1416" s="44" t="e">
        <f>INDEX('Helper - Inputs'!$G$15:$G$66,MATCH(J1416,'Helper - Inputs'!$D$15:$D$66,0),1)</f>
        <v>#N/A</v>
      </c>
      <c r="L1416" s="44" t="e">
        <f t="shared" si="45"/>
        <v>#N/A</v>
      </c>
    </row>
    <row r="1417" spans="1:12" x14ac:dyDescent="0.3">
      <c r="A1417" s="2"/>
      <c r="B1417" s="23"/>
      <c r="C1417" s="8"/>
      <c r="D1417" s="8"/>
      <c r="E1417" s="2"/>
      <c r="F1417" s="2"/>
      <c r="G1417" s="8"/>
      <c r="I1417" t="e">
        <f>INDEX('Helper - Drop-downs'!$C$12:$C$24,MATCH(C1417,'Helper - Drop-downs'!$A$12:$A$24,0))</f>
        <v>#N/A</v>
      </c>
      <c r="J1417" s="44" t="str">
        <f t="shared" si="44"/>
        <v xml:space="preserve"> - </v>
      </c>
      <c r="K1417" s="44" t="e">
        <f>INDEX('Helper - Inputs'!$G$15:$G$66,MATCH(J1417,'Helper - Inputs'!$D$15:$D$66,0),1)</f>
        <v>#N/A</v>
      </c>
      <c r="L1417" s="44" t="e">
        <f t="shared" si="45"/>
        <v>#N/A</v>
      </c>
    </row>
    <row r="1418" spans="1:12" x14ac:dyDescent="0.3">
      <c r="A1418" s="2"/>
      <c r="B1418" s="23"/>
      <c r="C1418" s="8"/>
      <c r="D1418" s="8"/>
      <c r="E1418" s="2"/>
      <c r="F1418" s="2"/>
      <c r="G1418" s="8"/>
      <c r="I1418" t="e">
        <f>INDEX('Helper - Drop-downs'!$C$12:$C$24,MATCH(C1418,'Helper - Drop-downs'!$A$12:$A$24,0))</f>
        <v>#N/A</v>
      </c>
      <c r="J1418" s="44" t="str">
        <f t="shared" si="44"/>
        <v xml:space="preserve"> - </v>
      </c>
      <c r="K1418" s="44" t="e">
        <f>INDEX('Helper - Inputs'!$G$15:$G$66,MATCH(J1418,'Helper - Inputs'!$D$15:$D$66,0),1)</f>
        <v>#N/A</v>
      </c>
      <c r="L1418" s="44" t="e">
        <f t="shared" si="45"/>
        <v>#N/A</v>
      </c>
    </row>
    <row r="1419" spans="1:12" x14ac:dyDescent="0.3">
      <c r="A1419" s="2"/>
      <c r="B1419" s="23"/>
      <c r="C1419" s="8"/>
      <c r="D1419" s="8"/>
      <c r="E1419" s="2"/>
      <c r="F1419" s="2"/>
      <c r="G1419" s="8"/>
      <c r="I1419" t="e">
        <f>INDEX('Helper - Drop-downs'!$C$12:$C$24,MATCH(C1419,'Helper - Drop-downs'!$A$12:$A$24,0))</f>
        <v>#N/A</v>
      </c>
      <c r="J1419" s="44" t="str">
        <f t="shared" si="44"/>
        <v xml:space="preserve"> - </v>
      </c>
      <c r="K1419" s="44" t="e">
        <f>INDEX('Helper - Inputs'!$G$15:$G$66,MATCH(J1419,'Helper - Inputs'!$D$15:$D$66,0),1)</f>
        <v>#N/A</v>
      </c>
      <c r="L1419" s="44" t="e">
        <f t="shared" si="45"/>
        <v>#N/A</v>
      </c>
    </row>
    <row r="1420" spans="1:12" x14ac:dyDescent="0.3">
      <c r="A1420" s="2"/>
      <c r="B1420" s="23"/>
      <c r="C1420" s="8"/>
      <c r="D1420" s="8"/>
      <c r="E1420" s="2"/>
      <c r="F1420" s="2"/>
      <c r="G1420" s="8"/>
      <c r="I1420" t="e">
        <f>INDEX('Helper - Drop-downs'!$C$12:$C$24,MATCH(C1420,'Helper - Drop-downs'!$A$12:$A$24,0))</f>
        <v>#N/A</v>
      </c>
      <c r="J1420" s="44" t="str">
        <f t="shared" si="44"/>
        <v xml:space="preserve"> - </v>
      </c>
      <c r="K1420" s="44" t="e">
        <f>INDEX('Helper - Inputs'!$G$15:$G$66,MATCH(J1420,'Helper - Inputs'!$D$15:$D$66,0),1)</f>
        <v>#N/A</v>
      </c>
      <c r="L1420" s="44" t="e">
        <f t="shared" si="45"/>
        <v>#N/A</v>
      </c>
    </row>
    <row r="1421" spans="1:12" x14ac:dyDescent="0.3">
      <c r="A1421" s="2"/>
      <c r="B1421" s="23"/>
      <c r="C1421" s="8"/>
      <c r="D1421" s="8"/>
      <c r="E1421" s="2"/>
      <c r="F1421" s="2"/>
      <c r="G1421" s="8"/>
      <c r="I1421" t="e">
        <f>INDEX('Helper - Drop-downs'!$C$12:$C$24,MATCH(C1421,'Helper - Drop-downs'!$A$12:$A$24,0))</f>
        <v>#N/A</v>
      </c>
      <c r="J1421" s="44" t="str">
        <f t="shared" si="44"/>
        <v xml:space="preserve"> - </v>
      </c>
      <c r="K1421" s="44" t="e">
        <f>INDEX('Helper - Inputs'!$G$15:$G$66,MATCH(J1421,'Helper - Inputs'!$D$15:$D$66,0),1)</f>
        <v>#N/A</v>
      </c>
      <c r="L1421" s="44" t="e">
        <f t="shared" si="45"/>
        <v>#N/A</v>
      </c>
    </row>
    <row r="1422" spans="1:12" x14ac:dyDescent="0.3">
      <c r="A1422" s="2"/>
      <c r="B1422" s="23"/>
      <c r="C1422" s="8"/>
      <c r="D1422" s="8"/>
      <c r="E1422" s="2"/>
      <c r="F1422" s="2"/>
      <c r="G1422" s="8"/>
      <c r="I1422" t="e">
        <f>INDEX('Helper - Drop-downs'!$C$12:$C$24,MATCH(C1422,'Helper - Drop-downs'!$A$12:$A$24,0))</f>
        <v>#N/A</v>
      </c>
      <c r="J1422" s="44" t="str">
        <f t="shared" si="44"/>
        <v xml:space="preserve"> - </v>
      </c>
      <c r="K1422" s="44" t="e">
        <f>INDEX('Helper - Inputs'!$G$15:$G$66,MATCH(J1422,'Helper - Inputs'!$D$15:$D$66,0),1)</f>
        <v>#N/A</v>
      </c>
      <c r="L1422" s="44" t="e">
        <f t="shared" si="45"/>
        <v>#N/A</v>
      </c>
    </row>
    <row r="1423" spans="1:12" x14ac:dyDescent="0.3">
      <c r="A1423" s="2"/>
      <c r="B1423" s="23"/>
      <c r="C1423" s="8"/>
      <c r="D1423" s="8"/>
      <c r="E1423" s="2"/>
      <c r="F1423" s="2"/>
      <c r="G1423" s="8"/>
      <c r="I1423" t="e">
        <f>INDEX('Helper - Drop-downs'!$C$12:$C$24,MATCH(C1423,'Helper - Drop-downs'!$A$12:$A$24,0))</f>
        <v>#N/A</v>
      </c>
      <c r="J1423" s="44" t="str">
        <f t="shared" si="44"/>
        <v xml:space="preserve"> - </v>
      </c>
      <c r="K1423" s="44" t="e">
        <f>INDEX('Helper - Inputs'!$G$15:$G$66,MATCH(J1423,'Helper - Inputs'!$D$15:$D$66,0),1)</f>
        <v>#N/A</v>
      </c>
      <c r="L1423" s="44" t="e">
        <f t="shared" si="45"/>
        <v>#N/A</v>
      </c>
    </row>
    <row r="1424" spans="1:12" x14ac:dyDescent="0.3">
      <c r="A1424" s="2"/>
      <c r="B1424" s="23"/>
      <c r="C1424" s="8"/>
      <c r="D1424" s="8"/>
      <c r="E1424" s="2"/>
      <c r="F1424" s="2"/>
      <c r="G1424" s="8"/>
      <c r="I1424" t="e">
        <f>INDEX('Helper - Drop-downs'!$C$12:$C$24,MATCH(C1424,'Helper - Drop-downs'!$A$12:$A$24,0))</f>
        <v>#N/A</v>
      </c>
      <c r="J1424" s="44" t="str">
        <f t="shared" si="44"/>
        <v xml:space="preserve"> - </v>
      </c>
      <c r="K1424" s="44" t="e">
        <f>INDEX('Helper - Inputs'!$G$15:$G$66,MATCH(J1424,'Helper - Inputs'!$D$15:$D$66,0),1)</f>
        <v>#N/A</v>
      </c>
      <c r="L1424" s="44" t="e">
        <f t="shared" si="45"/>
        <v>#N/A</v>
      </c>
    </row>
    <row r="1425" spans="1:12" x14ac:dyDescent="0.3">
      <c r="A1425" s="2"/>
      <c r="B1425" s="23"/>
      <c r="C1425" s="8"/>
      <c r="D1425" s="8"/>
      <c r="E1425" s="2"/>
      <c r="F1425" s="2"/>
      <c r="G1425" s="8"/>
      <c r="I1425" t="e">
        <f>INDEX('Helper - Drop-downs'!$C$12:$C$24,MATCH(C1425,'Helper - Drop-downs'!$A$12:$A$24,0))</f>
        <v>#N/A</v>
      </c>
      <c r="J1425" s="44" t="str">
        <f t="shared" si="44"/>
        <v xml:space="preserve"> - </v>
      </c>
      <c r="K1425" s="44" t="e">
        <f>INDEX('Helper - Inputs'!$G$15:$G$66,MATCH(J1425,'Helper - Inputs'!$D$15:$D$66,0),1)</f>
        <v>#N/A</v>
      </c>
      <c r="L1425" s="44" t="e">
        <f t="shared" si="45"/>
        <v>#N/A</v>
      </c>
    </row>
    <row r="1426" spans="1:12" x14ac:dyDescent="0.3">
      <c r="A1426" s="2"/>
      <c r="B1426" s="23"/>
      <c r="C1426" s="8"/>
      <c r="D1426" s="8"/>
      <c r="E1426" s="2"/>
      <c r="F1426" s="2"/>
      <c r="G1426" s="8"/>
      <c r="I1426" t="e">
        <f>INDEX('Helper - Drop-downs'!$C$12:$C$24,MATCH(C1426,'Helper - Drop-downs'!$A$12:$A$24,0))</f>
        <v>#N/A</v>
      </c>
      <c r="J1426" s="44" t="str">
        <f t="shared" si="44"/>
        <v xml:space="preserve"> - </v>
      </c>
      <c r="K1426" s="44" t="e">
        <f>INDEX('Helper - Inputs'!$G$15:$G$66,MATCH(J1426,'Helper - Inputs'!$D$15:$D$66,0),1)</f>
        <v>#N/A</v>
      </c>
      <c r="L1426" s="44" t="e">
        <f t="shared" si="45"/>
        <v>#N/A</v>
      </c>
    </row>
    <row r="1427" spans="1:12" x14ac:dyDescent="0.3">
      <c r="A1427" s="2"/>
      <c r="B1427" s="23"/>
      <c r="C1427" s="8"/>
      <c r="D1427" s="8"/>
      <c r="E1427" s="2"/>
      <c r="F1427" s="2"/>
      <c r="G1427" s="8"/>
      <c r="I1427" t="e">
        <f>INDEX('Helper - Drop-downs'!$C$12:$C$24,MATCH(C1427,'Helper - Drop-downs'!$A$12:$A$24,0))</f>
        <v>#N/A</v>
      </c>
      <c r="J1427" s="44" t="str">
        <f t="shared" si="44"/>
        <v xml:space="preserve"> - </v>
      </c>
      <c r="K1427" s="44" t="e">
        <f>INDEX('Helper - Inputs'!$G$15:$G$66,MATCH(J1427,'Helper - Inputs'!$D$15:$D$66,0),1)</f>
        <v>#N/A</v>
      </c>
      <c r="L1427" s="44" t="e">
        <f t="shared" si="45"/>
        <v>#N/A</v>
      </c>
    </row>
    <row r="1428" spans="1:12" x14ac:dyDescent="0.3">
      <c r="A1428" s="2"/>
      <c r="B1428" s="23"/>
      <c r="C1428" s="8"/>
      <c r="D1428" s="8"/>
      <c r="E1428" s="2"/>
      <c r="F1428" s="2"/>
      <c r="G1428" s="8"/>
      <c r="I1428" t="e">
        <f>INDEX('Helper - Drop-downs'!$C$12:$C$24,MATCH(C1428,'Helper - Drop-downs'!$A$12:$A$24,0))</f>
        <v>#N/A</v>
      </c>
      <c r="J1428" s="44" t="str">
        <f t="shared" si="44"/>
        <v xml:space="preserve"> - </v>
      </c>
      <c r="K1428" s="44" t="e">
        <f>INDEX('Helper - Inputs'!$G$15:$G$66,MATCH(J1428,'Helper - Inputs'!$D$15:$D$66,0),1)</f>
        <v>#N/A</v>
      </c>
      <c r="L1428" s="44" t="e">
        <f t="shared" si="45"/>
        <v>#N/A</v>
      </c>
    </row>
    <row r="1429" spans="1:12" x14ac:dyDescent="0.3">
      <c r="A1429" s="2"/>
      <c r="B1429" s="23"/>
      <c r="C1429" s="8"/>
      <c r="D1429" s="8"/>
      <c r="E1429" s="2"/>
      <c r="F1429" s="2"/>
      <c r="G1429" s="8"/>
      <c r="I1429" t="e">
        <f>INDEX('Helper - Drop-downs'!$C$12:$C$24,MATCH(C1429,'Helper - Drop-downs'!$A$12:$A$24,0))</f>
        <v>#N/A</v>
      </c>
      <c r="J1429" s="44" t="str">
        <f t="shared" si="44"/>
        <v xml:space="preserve"> - </v>
      </c>
      <c r="K1429" s="44" t="e">
        <f>INDEX('Helper - Inputs'!$G$15:$G$66,MATCH(J1429,'Helper - Inputs'!$D$15:$D$66,0),1)</f>
        <v>#N/A</v>
      </c>
      <c r="L1429" s="44" t="e">
        <f t="shared" si="45"/>
        <v>#N/A</v>
      </c>
    </row>
    <row r="1430" spans="1:12" x14ac:dyDescent="0.3">
      <c r="A1430" s="2"/>
      <c r="B1430" s="23"/>
      <c r="C1430" s="8"/>
      <c r="D1430" s="8"/>
      <c r="E1430" s="2"/>
      <c r="F1430" s="2"/>
      <c r="G1430" s="8"/>
      <c r="I1430" t="e">
        <f>INDEX('Helper - Drop-downs'!$C$12:$C$24,MATCH(C1430,'Helper - Drop-downs'!$A$12:$A$24,0))</f>
        <v>#N/A</v>
      </c>
      <c r="J1430" s="44" t="str">
        <f t="shared" si="44"/>
        <v xml:space="preserve"> - </v>
      </c>
      <c r="K1430" s="44" t="e">
        <f>INDEX('Helper - Inputs'!$G$15:$G$66,MATCH(J1430,'Helper - Inputs'!$D$15:$D$66,0),1)</f>
        <v>#N/A</v>
      </c>
      <c r="L1430" s="44" t="e">
        <f t="shared" si="45"/>
        <v>#N/A</v>
      </c>
    </row>
    <row r="1431" spans="1:12" x14ac:dyDescent="0.3">
      <c r="A1431" s="2"/>
      <c r="B1431" s="23"/>
      <c r="C1431" s="8"/>
      <c r="D1431" s="8"/>
      <c r="E1431" s="2"/>
      <c r="F1431" s="2"/>
      <c r="G1431" s="8"/>
      <c r="I1431" t="e">
        <f>INDEX('Helper - Drop-downs'!$C$12:$C$24,MATCH(C1431,'Helper - Drop-downs'!$A$12:$A$24,0))</f>
        <v>#N/A</v>
      </c>
      <c r="J1431" s="44" t="str">
        <f t="shared" si="44"/>
        <v xml:space="preserve"> - </v>
      </c>
      <c r="K1431" s="44" t="e">
        <f>INDEX('Helper - Inputs'!$G$15:$G$66,MATCH(J1431,'Helper - Inputs'!$D$15:$D$66,0),1)</f>
        <v>#N/A</v>
      </c>
      <c r="L1431" s="44" t="e">
        <f t="shared" si="45"/>
        <v>#N/A</v>
      </c>
    </row>
    <row r="1432" spans="1:12" x14ac:dyDescent="0.3">
      <c r="A1432" s="2"/>
      <c r="B1432" s="23"/>
      <c r="C1432" s="8"/>
      <c r="D1432" s="8"/>
      <c r="E1432" s="2"/>
      <c r="F1432" s="2"/>
      <c r="G1432" s="8"/>
      <c r="I1432" t="e">
        <f>INDEX('Helper - Drop-downs'!$C$12:$C$24,MATCH(C1432,'Helper - Drop-downs'!$A$12:$A$24,0))</f>
        <v>#N/A</v>
      </c>
      <c r="J1432" s="44" t="str">
        <f t="shared" si="44"/>
        <v xml:space="preserve"> - </v>
      </c>
      <c r="K1432" s="44" t="e">
        <f>INDEX('Helper - Inputs'!$G$15:$G$66,MATCH(J1432,'Helper - Inputs'!$D$15:$D$66,0),1)</f>
        <v>#N/A</v>
      </c>
      <c r="L1432" s="44" t="e">
        <f t="shared" si="45"/>
        <v>#N/A</v>
      </c>
    </row>
    <row r="1433" spans="1:12" x14ac:dyDescent="0.3">
      <c r="A1433" s="2"/>
      <c r="B1433" s="23"/>
      <c r="C1433" s="8"/>
      <c r="D1433" s="8"/>
      <c r="E1433" s="2"/>
      <c r="F1433" s="2"/>
      <c r="G1433" s="8"/>
      <c r="I1433" t="e">
        <f>INDEX('Helper - Drop-downs'!$C$12:$C$24,MATCH(C1433,'Helper - Drop-downs'!$A$12:$A$24,0))</f>
        <v>#N/A</v>
      </c>
      <c r="J1433" s="44" t="str">
        <f t="shared" si="44"/>
        <v xml:space="preserve"> - </v>
      </c>
      <c r="K1433" s="44" t="e">
        <f>INDEX('Helper - Inputs'!$G$15:$G$66,MATCH(J1433,'Helper - Inputs'!$D$15:$D$66,0),1)</f>
        <v>#N/A</v>
      </c>
      <c r="L1433" s="44" t="e">
        <f t="shared" si="45"/>
        <v>#N/A</v>
      </c>
    </row>
    <row r="1434" spans="1:12" x14ac:dyDescent="0.3">
      <c r="A1434" s="2"/>
      <c r="B1434" s="23"/>
      <c r="C1434" s="8"/>
      <c r="D1434" s="8"/>
      <c r="E1434" s="2"/>
      <c r="F1434" s="2"/>
      <c r="G1434" s="8"/>
      <c r="I1434" t="e">
        <f>INDEX('Helper - Drop-downs'!$C$12:$C$24,MATCH(C1434,'Helper - Drop-downs'!$A$12:$A$24,0))</f>
        <v>#N/A</v>
      </c>
      <c r="J1434" s="44" t="str">
        <f t="shared" si="44"/>
        <v xml:space="preserve"> - </v>
      </c>
      <c r="K1434" s="44" t="e">
        <f>INDEX('Helper - Inputs'!$G$15:$G$66,MATCH(J1434,'Helper - Inputs'!$D$15:$D$66,0),1)</f>
        <v>#N/A</v>
      </c>
      <c r="L1434" s="44" t="e">
        <f t="shared" si="45"/>
        <v>#N/A</v>
      </c>
    </row>
    <row r="1435" spans="1:12" x14ac:dyDescent="0.3">
      <c r="A1435" s="2"/>
      <c r="B1435" s="23"/>
      <c r="C1435" s="8"/>
      <c r="D1435" s="8"/>
      <c r="E1435" s="2"/>
      <c r="F1435" s="2"/>
      <c r="G1435" s="8"/>
      <c r="I1435" t="e">
        <f>INDEX('Helper - Drop-downs'!$C$12:$C$24,MATCH(C1435,'Helper - Drop-downs'!$A$12:$A$24,0))</f>
        <v>#N/A</v>
      </c>
      <c r="J1435" s="44" t="str">
        <f t="shared" si="44"/>
        <v xml:space="preserve"> - </v>
      </c>
      <c r="K1435" s="44" t="e">
        <f>INDEX('Helper - Inputs'!$G$15:$G$66,MATCH(J1435,'Helper - Inputs'!$D$15:$D$66,0),1)</f>
        <v>#N/A</v>
      </c>
      <c r="L1435" s="44" t="e">
        <f t="shared" si="45"/>
        <v>#N/A</v>
      </c>
    </row>
    <row r="1436" spans="1:12" x14ac:dyDescent="0.3">
      <c r="A1436" s="2"/>
      <c r="B1436" s="23"/>
      <c r="C1436" s="8"/>
      <c r="D1436" s="8"/>
      <c r="E1436" s="2"/>
      <c r="F1436" s="2"/>
      <c r="G1436" s="8"/>
      <c r="I1436" t="e">
        <f>INDEX('Helper - Drop-downs'!$C$12:$C$24,MATCH(C1436,'Helper - Drop-downs'!$A$12:$A$24,0))</f>
        <v>#N/A</v>
      </c>
      <c r="J1436" s="44" t="str">
        <f t="shared" si="44"/>
        <v xml:space="preserve"> - </v>
      </c>
      <c r="K1436" s="44" t="e">
        <f>INDEX('Helper - Inputs'!$G$15:$G$66,MATCH(J1436,'Helper - Inputs'!$D$15:$D$66,0),1)</f>
        <v>#N/A</v>
      </c>
      <c r="L1436" s="44" t="e">
        <f t="shared" si="45"/>
        <v>#N/A</v>
      </c>
    </row>
    <row r="1437" spans="1:12" x14ac:dyDescent="0.3">
      <c r="A1437" s="2"/>
      <c r="B1437" s="23"/>
      <c r="C1437" s="8"/>
      <c r="D1437" s="8"/>
      <c r="E1437" s="2"/>
      <c r="F1437" s="2"/>
      <c r="G1437" s="8"/>
      <c r="I1437" t="e">
        <f>INDEX('Helper - Drop-downs'!$C$12:$C$24,MATCH(C1437,'Helper - Drop-downs'!$A$12:$A$24,0))</f>
        <v>#N/A</v>
      </c>
      <c r="J1437" s="44" t="str">
        <f t="shared" si="44"/>
        <v xml:space="preserve"> - </v>
      </c>
      <c r="K1437" s="44" t="e">
        <f>INDEX('Helper - Inputs'!$G$15:$G$66,MATCH(J1437,'Helper - Inputs'!$D$15:$D$66,0),1)</f>
        <v>#N/A</v>
      </c>
      <c r="L1437" s="44" t="e">
        <f t="shared" si="45"/>
        <v>#N/A</v>
      </c>
    </row>
    <row r="1438" spans="1:12" x14ac:dyDescent="0.3">
      <c r="A1438" s="2"/>
      <c r="B1438" s="23"/>
      <c r="C1438" s="8"/>
      <c r="D1438" s="8"/>
      <c r="E1438" s="2"/>
      <c r="F1438" s="2"/>
      <c r="G1438" s="8"/>
      <c r="I1438" t="e">
        <f>INDEX('Helper - Drop-downs'!$C$12:$C$24,MATCH(C1438,'Helper - Drop-downs'!$A$12:$A$24,0))</f>
        <v>#N/A</v>
      </c>
      <c r="J1438" s="44" t="str">
        <f t="shared" si="44"/>
        <v xml:space="preserve"> - </v>
      </c>
      <c r="K1438" s="44" t="e">
        <f>INDEX('Helper - Inputs'!$G$15:$G$66,MATCH(J1438,'Helper - Inputs'!$D$15:$D$66,0),1)</f>
        <v>#N/A</v>
      </c>
      <c r="L1438" s="44" t="e">
        <f t="shared" si="45"/>
        <v>#N/A</v>
      </c>
    </row>
    <row r="1439" spans="1:12" x14ac:dyDescent="0.3">
      <c r="A1439" s="2"/>
      <c r="B1439" s="23"/>
      <c r="C1439" s="8"/>
      <c r="D1439" s="8"/>
      <c r="E1439" s="2"/>
      <c r="F1439" s="2"/>
      <c r="G1439" s="8"/>
      <c r="I1439" t="e">
        <f>INDEX('Helper - Drop-downs'!$C$12:$C$24,MATCH(C1439,'Helper - Drop-downs'!$A$12:$A$24,0))</f>
        <v>#N/A</v>
      </c>
      <c r="J1439" s="44" t="str">
        <f t="shared" si="44"/>
        <v xml:space="preserve"> - </v>
      </c>
      <c r="K1439" s="44" t="e">
        <f>INDEX('Helper - Inputs'!$G$15:$G$66,MATCH(J1439,'Helper - Inputs'!$D$15:$D$66,0),1)</f>
        <v>#N/A</v>
      </c>
      <c r="L1439" s="44" t="e">
        <f t="shared" si="45"/>
        <v>#N/A</v>
      </c>
    </row>
    <row r="1440" spans="1:12" x14ac:dyDescent="0.3">
      <c r="A1440" s="2"/>
      <c r="B1440" s="23"/>
      <c r="C1440" s="8"/>
      <c r="D1440" s="8"/>
      <c r="E1440" s="2"/>
      <c r="F1440" s="2"/>
      <c r="G1440" s="8"/>
      <c r="I1440" t="e">
        <f>INDEX('Helper - Drop-downs'!$C$12:$C$24,MATCH(C1440,'Helper - Drop-downs'!$A$12:$A$24,0))</f>
        <v>#N/A</v>
      </c>
      <c r="J1440" s="44" t="str">
        <f t="shared" si="44"/>
        <v xml:space="preserve"> - </v>
      </c>
      <c r="K1440" s="44" t="e">
        <f>INDEX('Helper - Inputs'!$G$15:$G$66,MATCH(J1440,'Helper - Inputs'!$D$15:$D$66,0),1)</f>
        <v>#N/A</v>
      </c>
      <c r="L1440" s="44" t="e">
        <f t="shared" si="45"/>
        <v>#N/A</v>
      </c>
    </row>
    <row r="1441" spans="1:12" x14ac:dyDescent="0.3">
      <c r="A1441" s="2"/>
      <c r="B1441" s="23"/>
      <c r="C1441" s="8"/>
      <c r="D1441" s="8"/>
      <c r="E1441" s="2"/>
      <c r="F1441" s="2"/>
      <c r="G1441" s="8"/>
      <c r="I1441" t="e">
        <f>INDEX('Helper - Drop-downs'!$C$12:$C$24,MATCH(C1441,'Helper - Drop-downs'!$A$12:$A$24,0))</f>
        <v>#N/A</v>
      </c>
      <c r="J1441" s="44" t="str">
        <f t="shared" si="44"/>
        <v xml:space="preserve"> - </v>
      </c>
      <c r="K1441" s="44" t="e">
        <f>INDEX('Helper - Inputs'!$G$15:$G$66,MATCH(J1441,'Helper - Inputs'!$D$15:$D$66,0),1)</f>
        <v>#N/A</v>
      </c>
      <c r="L1441" s="44" t="e">
        <f t="shared" si="45"/>
        <v>#N/A</v>
      </c>
    </row>
    <row r="1442" spans="1:12" x14ac:dyDescent="0.3">
      <c r="A1442" s="2"/>
      <c r="B1442" s="23"/>
      <c r="C1442" s="8"/>
      <c r="D1442" s="8"/>
      <c r="E1442" s="2"/>
      <c r="F1442" s="2"/>
      <c r="G1442" s="8"/>
      <c r="I1442" t="e">
        <f>INDEX('Helper - Drop-downs'!$C$12:$C$24,MATCH(C1442,'Helper - Drop-downs'!$A$12:$A$24,0))</f>
        <v>#N/A</v>
      </c>
      <c r="J1442" s="44" t="str">
        <f t="shared" si="44"/>
        <v xml:space="preserve"> - </v>
      </c>
      <c r="K1442" s="44" t="e">
        <f>INDEX('Helper - Inputs'!$G$15:$G$66,MATCH(J1442,'Helper - Inputs'!$D$15:$D$66,0),1)</f>
        <v>#N/A</v>
      </c>
      <c r="L1442" s="44" t="e">
        <f t="shared" si="45"/>
        <v>#N/A</v>
      </c>
    </row>
    <row r="1443" spans="1:12" x14ac:dyDescent="0.3">
      <c r="A1443" s="2"/>
      <c r="B1443" s="23"/>
      <c r="C1443" s="8"/>
      <c r="D1443" s="8"/>
      <c r="E1443" s="2"/>
      <c r="F1443" s="2"/>
      <c r="G1443" s="8"/>
      <c r="I1443" t="e">
        <f>INDEX('Helper - Drop-downs'!$C$12:$C$24,MATCH(C1443,'Helper - Drop-downs'!$A$12:$A$24,0))</f>
        <v>#N/A</v>
      </c>
      <c r="J1443" s="44" t="str">
        <f t="shared" si="44"/>
        <v xml:space="preserve"> - </v>
      </c>
      <c r="K1443" s="44" t="e">
        <f>INDEX('Helper - Inputs'!$G$15:$G$66,MATCH(J1443,'Helper - Inputs'!$D$15:$D$66,0),1)</f>
        <v>#N/A</v>
      </c>
      <c r="L1443" s="44" t="e">
        <f t="shared" si="45"/>
        <v>#N/A</v>
      </c>
    </row>
    <row r="1444" spans="1:12" x14ac:dyDescent="0.3">
      <c r="A1444" s="2"/>
      <c r="B1444" s="23"/>
      <c r="C1444" s="8"/>
      <c r="D1444" s="8"/>
      <c r="E1444" s="2"/>
      <c r="F1444" s="2"/>
      <c r="G1444" s="8"/>
      <c r="I1444" t="e">
        <f>INDEX('Helper - Drop-downs'!$C$12:$C$24,MATCH(C1444,'Helper - Drop-downs'!$A$12:$A$24,0))</f>
        <v>#N/A</v>
      </c>
      <c r="J1444" s="44" t="str">
        <f t="shared" si="44"/>
        <v xml:space="preserve"> - </v>
      </c>
      <c r="K1444" s="44" t="e">
        <f>INDEX('Helper - Inputs'!$G$15:$G$66,MATCH(J1444,'Helper - Inputs'!$D$15:$D$66,0),1)</f>
        <v>#N/A</v>
      </c>
      <c r="L1444" s="44" t="e">
        <f t="shared" si="45"/>
        <v>#N/A</v>
      </c>
    </row>
    <row r="1445" spans="1:12" x14ac:dyDescent="0.3">
      <c r="A1445" s="2"/>
      <c r="B1445" s="23"/>
      <c r="C1445" s="8"/>
      <c r="D1445" s="8"/>
      <c r="E1445" s="2"/>
      <c r="F1445" s="2"/>
      <c r="G1445" s="8"/>
      <c r="I1445" t="e">
        <f>INDEX('Helper - Drop-downs'!$C$12:$C$24,MATCH(C1445,'Helper - Drop-downs'!$A$12:$A$24,0))</f>
        <v>#N/A</v>
      </c>
      <c r="J1445" s="44" t="str">
        <f t="shared" si="44"/>
        <v xml:space="preserve"> - </v>
      </c>
      <c r="K1445" s="44" t="e">
        <f>INDEX('Helper - Inputs'!$G$15:$G$66,MATCH(J1445,'Helper - Inputs'!$D$15:$D$66,0),1)</f>
        <v>#N/A</v>
      </c>
      <c r="L1445" s="44" t="e">
        <f t="shared" si="45"/>
        <v>#N/A</v>
      </c>
    </row>
    <row r="1446" spans="1:12" x14ac:dyDescent="0.3">
      <c r="A1446" s="2"/>
      <c r="B1446" s="23"/>
      <c r="C1446" s="8"/>
      <c r="D1446" s="8"/>
      <c r="E1446" s="2"/>
      <c r="F1446" s="2"/>
      <c r="G1446" s="8"/>
      <c r="I1446" t="e">
        <f>INDEX('Helper - Drop-downs'!$C$12:$C$24,MATCH(C1446,'Helper - Drop-downs'!$A$12:$A$24,0))</f>
        <v>#N/A</v>
      </c>
      <c r="J1446" s="44" t="str">
        <f t="shared" si="44"/>
        <v xml:space="preserve"> - </v>
      </c>
      <c r="K1446" s="44" t="e">
        <f>INDEX('Helper - Inputs'!$G$15:$G$66,MATCH(J1446,'Helper - Inputs'!$D$15:$D$66,0),1)</f>
        <v>#N/A</v>
      </c>
      <c r="L1446" s="44" t="e">
        <f t="shared" si="45"/>
        <v>#N/A</v>
      </c>
    </row>
    <row r="1447" spans="1:12" x14ac:dyDescent="0.3">
      <c r="A1447" s="2"/>
      <c r="B1447" s="23"/>
      <c r="C1447" s="8"/>
      <c r="D1447" s="8"/>
      <c r="E1447" s="2"/>
      <c r="F1447" s="2"/>
      <c r="G1447" s="8"/>
      <c r="I1447" t="e">
        <f>INDEX('Helper - Drop-downs'!$C$12:$C$24,MATCH(C1447,'Helper - Drop-downs'!$A$12:$A$24,0))</f>
        <v>#N/A</v>
      </c>
      <c r="J1447" s="44" t="str">
        <f t="shared" si="44"/>
        <v xml:space="preserve"> - </v>
      </c>
      <c r="K1447" s="44" t="e">
        <f>INDEX('Helper - Inputs'!$G$15:$G$66,MATCH(J1447,'Helper - Inputs'!$D$15:$D$66,0),1)</f>
        <v>#N/A</v>
      </c>
      <c r="L1447" s="44" t="e">
        <f t="shared" si="45"/>
        <v>#N/A</v>
      </c>
    </row>
    <row r="1448" spans="1:12" x14ac:dyDescent="0.3">
      <c r="A1448" s="2"/>
      <c r="B1448" s="23"/>
      <c r="C1448" s="8"/>
      <c r="D1448" s="8"/>
      <c r="E1448" s="2"/>
      <c r="F1448" s="2"/>
      <c r="G1448" s="8"/>
      <c r="I1448" t="e">
        <f>INDEX('Helper - Drop-downs'!$C$12:$C$24,MATCH(C1448,'Helper - Drop-downs'!$A$12:$A$24,0))</f>
        <v>#N/A</v>
      </c>
      <c r="J1448" s="44" t="str">
        <f t="shared" si="44"/>
        <v xml:space="preserve"> - </v>
      </c>
      <c r="K1448" s="44" t="e">
        <f>INDEX('Helper - Inputs'!$G$15:$G$66,MATCH(J1448,'Helper - Inputs'!$D$15:$D$66,0),1)</f>
        <v>#N/A</v>
      </c>
      <c r="L1448" s="44" t="e">
        <f t="shared" si="45"/>
        <v>#N/A</v>
      </c>
    </row>
    <row r="1449" spans="1:12" x14ac:dyDescent="0.3">
      <c r="A1449" s="2"/>
      <c r="B1449" s="23"/>
      <c r="C1449" s="8"/>
      <c r="D1449" s="8"/>
      <c r="E1449" s="2"/>
      <c r="F1449" s="2"/>
      <c r="G1449" s="8"/>
      <c r="I1449" t="e">
        <f>INDEX('Helper - Drop-downs'!$C$12:$C$24,MATCH(C1449,'Helper - Drop-downs'!$A$12:$A$24,0))</f>
        <v>#N/A</v>
      </c>
      <c r="J1449" s="44" t="str">
        <f t="shared" si="44"/>
        <v xml:space="preserve"> - </v>
      </c>
      <c r="K1449" s="44" t="e">
        <f>INDEX('Helper - Inputs'!$G$15:$G$66,MATCH(J1449,'Helper - Inputs'!$D$15:$D$66,0),1)</f>
        <v>#N/A</v>
      </c>
      <c r="L1449" s="44" t="e">
        <f t="shared" si="45"/>
        <v>#N/A</v>
      </c>
    </row>
    <row r="1450" spans="1:12" x14ac:dyDescent="0.3">
      <c r="A1450" s="2"/>
      <c r="B1450" s="23"/>
      <c r="C1450" s="8"/>
      <c r="D1450" s="8"/>
      <c r="E1450" s="2"/>
      <c r="F1450" s="2"/>
      <c r="G1450" s="8"/>
      <c r="I1450" t="e">
        <f>INDEX('Helper - Drop-downs'!$C$12:$C$24,MATCH(C1450,'Helper - Drop-downs'!$A$12:$A$24,0))</f>
        <v>#N/A</v>
      </c>
      <c r="J1450" s="44" t="str">
        <f t="shared" si="44"/>
        <v xml:space="preserve"> - </v>
      </c>
      <c r="K1450" s="44" t="e">
        <f>INDEX('Helper - Inputs'!$G$15:$G$66,MATCH(J1450,'Helper - Inputs'!$D$15:$D$66,0),1)</f>
        <v>#N/A</v>
      </c>
      <c r="L1450" s="44" t="e">
        <f t="shared" si="45"/>
        <v>#N/A</v>
      </c>
    </row>
    <row r="1451" spans="1:12" x14ac:dyDescent="0.3">
      <c r="A1451" s="2"/>
      <c r="B1451" s="23"/>
      <c r="C1451" s="8"/>
      <c r="D1451" s="8"/>
      <c r="E1451" s="2"/>
      <c r="F1451" s="2"/>
      <c r="G1451" s="8"/>
      <c r="I1451" t="e">
        <f>INDEX('Helper - Drop-downs'!$C$12:$C$24,MATCH(C1451,'Helper - Drop-downs'!$A$12:$A$24,0))</f>
        <v>#N/A</v>
      </c>
      <c r="J1451" s="44" t="str">
        <f t="shared" si="44"/>
        <v xml:space="preserve"> - </v>
      </c>
      <c r="K1451" s="44" t="e">
        <f>INDEX('Helper - Inputs'!$G$15:$G$66,MATCH(J1451,'Helper - Inputs'!$D$15:$D$66,0),1)</f>
        <v>#N/A</v>
      </c>
      <c r="L1451" s="44" t="e">
        <f t="shared" si="45"/>
        <v>#N/A</v>
      </c>
    </row>
    <row r="1452" spans="1:12" x14ac:dyDescent="0.3">
      <c r="A1452" s="2"/>
      <c r="B1452" s="23"/>
      <c r="C1452" s="8"/>
      <c r="D1452" s="8"/>
      <c r="E1452" s="2"/>
      <c r="F1452" s="2"/>
      <c r="G1452" s="8"/>
      <c r="I1452" t="e">
        <f>INDEX('Helper - Drop-downs'!$C$12:$C$24,MATCH(C1452,'Helper - Drop-downs'!$A$12:$A$24,0))</f>
        <v>#N/A</v>
      </c>
      <c r="J1452" s="44" t="str">
        <f t="shared" si="44"/>
        <v xml:space="preserve"> - </v>
      </c>
      <c r="K1452" s="44" t="e">
        <f>INDEX('Helper - Inputs'!$G$15:$G$66,MATCH(J1452,'Helper - Inputs'!$D$15:$D$66,0),1)</f>
        <v>#N/A</v>
      </c>
      <c r="L1452" s="44" t="e">
        <f t="shared" si="45"/>
        <v>#N/A</v>
      </c>
    </row>
    <row r="1453" spans="1:12" x14ac:dyDescent="0.3">
      <c r="A1453" s="2"/>
      <c r="B1453" s="23"/>
      <c r="C1453" s="8"/>
      <c r="D1453" s="8"/>
      <c r="E1453" s="2"/>
      <c r="F1453" s="2"/>
      <c r="G1453" s="8"/>
      <c r="I1453" t="e">
        <f>INDEX('Helper - Drop-downs'!$C$12:$C$24,MATCH(C1453,'Helper - Drop-downs'!$A$12:$A$24,0))</f>
        <v>#N/A</v>
      </c>
      <c r="J1453" s="44" t="str">
        <f t="shared" si="44"/>
        <v xml:space="preserve"> - </v>
      </c>
      <c r="K1453" s="44" t="e">
        <f>INDEX('Helper - Inputs'!$G$15:$G$66,MATCH(J1453,'Helper - Inputs'!$D$15:$D$66,0),1)</f>
        <v>#N/A</v>
      </c>
      <c r="L1453" s="44" t="e">
        <f t="shared" si="45"/>
        <v>#N/A</v>
      </c>
    </row>
    <row r="1454" spans="1:12" x14ac:dyDescent="0.3">
      <c r="A1454" s="2"/>
      <c r="B1454" s="23"/>
      <c r="C1454" s="8"/>
      <c r="D1454" s="8"/>
      <c r="E1454" s="2"/>
      <c r="F1454" s="2"/>
      <c r="G1454" s="8"/>
      <c r="I1454" t="e">
        <f>INDEX('Helper - Drop-downs'!$C$12:$C$24,MATCH(C1454,'Helper - Drop-downs'!$A$12:$A$24,0))</f>
        <v>#N/A</v>
      </c>
      <c r="J1454" s="44" t="str">
        <f t="shared" si="44"/>
        <v xml:space="preserve"> - </v>
      </c>
      <c r="K1454" s="44" t="e">
        <f>INDEX('Helper - Inputs'!$G$15:$G$66,MATCH(J1454,'Helper - Inputs'!$D$15:$D$66,0),1)</f>
        <v>#N/A</v>
      </c>
      <c r="L1454" s="44" t="e">
        <f t="shared" si="45"/>
        <v>#N/A</v>
      </c>
    </row>
    <row r="1455" spans="1:12" x14ac:dyDescent="0.3">
      <c r="A1455" s="2"/>
      <c r="B1455" s="23"/>
      <c r="C1455" s="8"/>
      <c r="D1455" s="8"/>
      <c r="E1455" s="2"/>
      <c r="F1455" s="2"/>
      <c r="G1455" s="8"/>
      <c r="I1455" t="e">
        <f>INDEX('Helper - Drop-downs'!$C$12:$C$24,MATCH(C1455,'Helper - Drop-downs'!$A$12:$A$24,0))</f>
        <v>#N/A</v>
      </c>
      <c r="J1455" s="44" t="str">
        <f t="shared" si="44"/>
        <v xml:space="preserve"> - </v>
      </c>
      <c r="K1455" s="44" t="e">
        <f>INDEX('Helper - Inputs'!$G$15:$G$66,MATCH(J1455,'Helper - Inputs'!$D$15:$D$66,0),1)</f>
        <v>#N/A</v>
      </c>
      <c r="L1455" s="44" t="e">
        <f t="shared" si="45"/>
        <v>#N/A</v>
      </c>
    </row>
    <row r="1456" spans="1:12" x14ac:dyDescent="0.3">
      <c r="A1456" s="2"/>
      <c r="B1456" s="23"/>
      <c r="C1456" s="8"/>
      <c r="D1456" s="8"/>
      <c r="E1456" s="2"/>
      <c r="F1456" s="2"/>
      <c r="G1456" s="8"/>
      <c r="I1456" t="e">
        <f>INDEX('Helper - Drop-downs'!$C$12:$C$24,MATCH(C1456,'Helper - Drop-downs'!$A$12:$A$24,0))</f>
        <v>#N/A</v>
      </c>
      <c r="J1456" s="44" t="str">
        <f t="shared" si="44"/>
        <v xml:space="preserve"> - </v>
      </c>
      <c r="K1456" s="44" t="e">
        <f>INDEX('Helper - Inputs'!$G$15:$G$66,MATCH(J1456,'Helper - Inputs'!$D$15:$D$66,0),1)</f>
        <v>#N/A</v>
      </c>
      <c r="L1456" s="44" t="e">
        <f t="shared" si="45"/>
        <v>#N/A</v>
      </c>
    </row>
    <row r="1457" spans="1:12" x14ac:dyDescent="0.3">
      <c r="A1457" s="2"/>
      <c r="B1457" s="23"/>
      <c r="C1457" s="8"/>
      <c r="D1457" s="8"/>
      <c r="E1457" s="2"/>
      <c r="F1457" s="2"/>
      <c r="G1457" s="8"/>
      <c r="I1457" t="e">
        <f>INDEX('Helper - Drop-downs'!$C$12:$C$24,MATCH(C1457,'Helper - Drop-downs'!$A$12:$A$24,0))</f>
        <v>#N/A</v>
      </c>
      <c r="J1457" s="44" t="str">
        <f t="shared" si="44"/>
        <v xml:space="preserve"> - </v>
      </c>
      <c r="K1457" s="44" t="e">
        <f>INDEX('Helper - Inputs'!$G$15:$G$66,MATCH(J1457,'Helper - Inputs'!$D$15:$D$66,0),1)</f>
        <v>#N/A</v>
      </c>
      <c r="L1457" s="44" t="e">
        <f t="shared" si="45"/>
        <v>#N/A</v>
      </c>
    </row>
    <row r="1458" spans="1:12" x14ac:dyDescent="0.3">
      <c r="A1458" s="2"/>
      <c r="B1458" s="23"/>
      <c r="C1458" s="8"/>
      <c r="D1458" s="8"/>
      <c r="E1458" s="2"/>
      <c r="F1458" s="2"/>
      <c r="G1458" s="8"/>
      <c r="I1458" t="e">
        <f>INDEX('Helper - Drop-downs'!$C$12:$C$24,MATCH(C1458,'Helper - Drop-downs'!$A$12:$A$24,0))</f>
        <v>#N/A</v>
      </c>
      <c r="J1458" s="44" t="str">
        <f t="shared" si="44"/>
        <v xml:space="preserve"> - </v>
      </c>
      <c r="K1458" s="44" t="e">
        <f>INDEX('Helper - Inputs'!$G$15:$G$66,MATCH(J1458,'Helper - Inputs'!$D$15:$D$66,0),1)</f>
        <v>#N/A</v>
      </c>
      <c r="L1458" s="44" t="e">
        <f t="shared" si="45"/>
        <v>#N/A</v>
      </c>
    </row>
    <row r="1459" spans="1:12" x14ac:dyDescent="0.3">
      <c r="A1459" s="2"/>
      <c r="B1459" s="23"/>
      <c r="C1459" s="8"/>
      <c r="D1459" s="8"/>
      <c r="E1459" s="2"/>
      <c r="F1459" s="2"/>
      <c r="G1459" s="8"/>
      <c r="I1459" t="e">
        <f>INDEX('Helper - Drop-downs'!$C$12:$C$24,MATCH(C1459,'Helper - Drop-downs'!$A$12:$A$24,0))</f>
        <v>#N/A</v>
      </c>
      <c r="J1459" s="44" t="str">
        <f t="shared" si="44"/>
        <v xml:space="preserve"> - </v>
      </c>
      <c r="K1459" s="44" t="e">
        <f>INDEX('Helper - Inputs'!$G$15:$G$66,MATCH(J1459,'Helper - Inputs'!$D$15:$D$66,0),1)</f>
        <v>#N/A</v>
      </c>
      <c r="L1459" s="44" t="e">
        <f t="shared" si="45"/>
        <v>#N/A</v>
      </c>
    </row>
    <row r="1460" spans="1:12" x14ac:dyDescent="0.3">
      <c r="A1460" s="2"/>
      <c r="B1460" s="23"/>
      <c r="C1460" s="8"/>
      <c r="D1460" s="8"/>
      <c r="E1460" s="2"/>
      <c r="F1460" s="2"/>
      <c r="G1460" s="8"/>
      <c r="I1460" t="e">
        <f>INDEX('Helper - Drop-downs'!$C$12:$C$24,MATCH(C1460,'Helper - Drop-downs'!$A$12:$A$24,0))</f>
        <v>#N/A</v>
      </c>
      <c r="J1460" s="44" t="str">
        <f t="shared" si="44"/>
        <v xml:space="preserve"> - </v>
      </c>
      <c r="K1460" s="44" t="e">
        <f>INDEX('Helper - Inputs'!$G$15:$G$66,MATCH(J1460,'Helper - Inputs'!$D$15:$D$66,0),1)</f>
        <v>#N/A</v>
      </c>
      <c r="L1460" s="44" t="e">
        <f t="shared" si="45"/>
        <v>#N/A</v>
      </c>
    </row>
    <row r="1461" spans="1:12" x14ac:dyDescent="0.3">
      <c r="A1461" s="2"/>
      <c r="B1461" s="23"/>
      <c r="C1461" s="8"/>
      <c r="D1461" s="8"/>
      <c r="E1461" s="2"/>
      <c r="F1461" s="2"/>
      <c r="G1461" s="8"/>
      <c r="I1461" t="e">
        <f>INDEX('Helper - Drop-downs'!$C$12:$C$24,MATCH(C1461,'Helper - Drop-downs'!$A$12:$A$24,0))</f>
        <v>#N/A</v>
      </c>
      <c r="J1461" s="44" t="str">
        <f t="shared" si="44"/>
        <v xml:space="preserve"> - </v>
      </c>
      <c r="K1461" s="44" t="e">
        <f>INDEX('Helper - Inputs'!$G$15:$G$66,MATCH(J1461,'Helper - Inputs'!$D$15:$D$66,0),1)</f>
        <v>#N/A</v>
      </c>
      <c r="L1461" s="44" t="e">
        <f t="shared" si="45"/>
        <v>#N/A</v>
      </c>
    </row>
    <row r="1462" spans="1:12" x14ac:dyDescent="0.3">
      <c r="A1462" s="2"/>
      <c r="B1462" s="23"/>
      <c r="C1462" s="8"/>
      <c r="D1462" s="8"/>
      <c r="E1462" s="2"/>
      <c r="F1462" s="2"/>
      <c r="G1462" s="8"/>
      <c r="I1462" t="e">
        <f>INDEX('Helper - Drop-downs'!$C$12:$C$24,MATCH(C1462,'Helper - Drop-downs'!$A$12:$A$24,0))</f>
        <v>#N/A</v>
      </c>
      <c r="J1462" s="44" t="str">
        <f t="shared" si="44"/>
        <v xml:space="preserve"> - </v>
      </c>
      <c r="K1462" s="44" t="e">
        <f>INDEX('Helper - Inputs'!$G$15:$G$66,MATCH(J1462,'Helper - Inputs'!$D$15:$D$66,0),1)</f>
        <v>#N/A</v>
      </c>
      <c r="L1462" s="44" t="e">
        <f t="shared" si="45"/>
        <v>#N/A</v>
      </c>
    </row>
    <row r="1463" spans="1:12" x14ac:dyDescent="0.3">
      <c r="A1463" s="2"/>
      <c r="B1463" s="23"/>
      <c r="C1463" s="8"/>
      <c r="D1463" s="8"/>
      <c r="E1463" s="2"/>
      <c r="F1463" s="2"/>
      <c r="G1463" s="8"/>
      <c r="I1463" t="e">
        <f>INDEX('Helper - Drop-downs'!$C$12:$C$24,MATCH(C1463,'Helper - Drop-downs'!$A$12:$A$24,0))</f>
        <v>#N/A</v>
      </c>
      <c r="J1463" s="44" t="str">
        <f t="shared" si="44"/>
        <v xml:space="preserve"> - </v>
      </c>
      <c r="K1463" s="44" t="e">
        <f>INDEX('Helper - Inputs'!$G$15:$G$66,MATCH(J1463,'Helper - Inputs'!$D$15:$D$66,0),1)</f>
        <v>#N/A</v>
      </c>
      <c r="L1463" s="44" t="e">
        <f t="shared" si="45"/>
        <v>#N/A</v>
      </c>
    </row>
    <row r="1464" spans="1:12" x14ac:dyDescent="0.3">
      <c r="A1464" s="2"/>
      <c r="B1464" s="23"/>
      <c r="C1464" s="8"/>
      <c r="D1464" s="8"/>
      <c r="E1464" s="2"/>
      <c r="F1464" s="2"/>
      <c r="G1464" s="8"/>
      <c r="I1464" t="e">
        <f>INDEX('Helper - Drop-downs'!$C$12:$C$24,MATCH(C1464,'Helper - Drop-downs'!$A$12:$A$24,0))</f>
        <v>#N/A</v>
      </c>
      <c r="J1464" s="44" t="str">
        <f t="shared" si="44"/>
        <v xml:space="preserve"> - </v>
      </c>
      <c r="K1464" s="44" t="e">
        <f>INDEX('Helper - Inputs'!$G$15:$G$66,MATCH(J1464,'Helper - Inputs'!$D$15:$D$66,0),1)</f>
        <v>#N/A</v>
      </c>
      <c r="L1464" s="44" t="e">
        <f t="shared" si="45"/>
        <v>#N/A</v>
      </c>
    </row>
    <row r="1465" spans="1:12" x14ac:dyDescent="0.3">
      <c r="A1465" s="2"/>
      <c r="B1465" s="23"/>
      <c r="C1465" s="8"/>
      <c r="D1465" s="8"/>
      <c r="E1465" s="2"/>
      <c r="F1465" s="2"/>
      <c r="G1465" s="8"/>
      <c r="I1465" t="e">
        <f>INDEX('Helper - Drop-downs'!$C$12:$C$24,MATCH(C1465,'Helper - Drop-downs'!$A$12:$A$24,0))</f>
        <v>#N/A</v>
      </c>
      <c r="J1465" s="44" t="str">
        <f t="shared" si="44"/>
        <v xml:space="preserve"> - </v>
      </c>
      <c r="K1465" s="44" t="e">
        <f>INDEX('Helper - Inputs'!$G$15:$G$66,MATCH(J1465,'Helper - Inputs'!$D$15:$D$66,0),1)</f>
        <v>#N/A</v>
      </c>
      <c r="L1465" s="44" t="e">
        <f t="shared" si="45"/>
        <v>#N/A</v>
      </c>
    </row>
    <row r="1466" spans="1:12" x14ac:dyDescent="0.3">
      <c r="A1466" s="2"/>
      <c r="B1466" s="23"/>
      <c r="C1466" s="8"/>
      <c r="D1466" s="8"/>
      <c r="E1466" s="2"/>
      <c r="F1466" s="2"/>
      <c r="G1466" s="8"/>
      <c r="I1466" t="e">
        <f>INDEX('Helper - Drop-downs'!$C$12:$C$24,MATCH(C1466,'Helper - Drop-downs'!$A$12:$A$24,0))</f>
        <v>#N/A</v>
      </c>
      <c r="J1466" s="44" t="str">
        <f t="shared" si="44"/>
        <v xml:space="preserve"> - </v>
      </c>
      <c r="K1466" s="44" t="e">
        <f>INDEX('Helper - Inputs'!$G$15:$G$66,MATCH(J1466,'Helper - Inputs'!$D$15:$D$66,0),1)</f>
        <v>#N/A</v>
      </c>
      <c r="L1466" s="44" t="e">
        <f t="shared" si="45"/>
        <v>#N/A</v>
      </c>
    </row>
    <row r="1467" spans="1:12" x14ac:dyDescent="0.3">
      <c r="A1467" s="2"/>
      <c r="B1467" s="23"/>
      <c r="C1467" s="8"/>
      <c r="D1467" s="8"/>
      <c r="E1467" s="2"/>
      <c r="F1467" s="2"/>
      <c r="G1467" s="8"/>
      <c r="I1467" t="e">
        <f>INDEX('Helper - Drop-downs'!$C$12:$C$24,MATCH(C1467,'Helper - Drop-downs'!$A$12:$A$24,0))</f>
        <v>#N/A</v>
      </c>
      <c r="J1467" s="44" t="str">
        <f t="shared" si="44"/>
        <v xml:space="preserve"> - </v>
      </c>
      <c r="K1467" s="44" t="e">
        <f>INDEX('Helper - Inputs'!$G$15:$G$66,MATCH(J1467,'Helper - Inputs'!$D$15:$D$66,0),1)</f>
        <v>#N/A</v>
      </c>
      <c r="L1467" s="44" t="e">
        <f t="shared" si="45"/>
        <v>#N/A</v>
      </c>
    </row>
    <row r="1468" spans="1:12" x14ac:dyDescent="0.3">
      <c r="A1468" s="2"/>
      <c r="B1468" s="23"/>
      <c r="C1468" s="8"/>
      <c r="D1468" s="8"/>
      <c r="E1468" s="2"/>
      <c r="F1468" s="2"/>
      <c r="G1468" s="8"/>
      <c r="I1468" t="e">
        <f>INDEX('Helper - Drop-downs'!$C$12:$C$24,MATCH(C1468,'Helper - Drop-downs'!$A$12:$A$24,0))</f>
        <v>#N/A</v>
      </c>
      <c r="J1468" s="44" t="str">
        <f t="shared" si="44"/>
        <v xml:space="preserve"> - </v>
      </c>
      <c r="K1468" s="44" t="e">
        <f>INDEX('Helper - Inputs'!$G$15:$G$66,MATCH(J1468,'Helper - Inputs'!$D$15:$D$66,0),1)</f>
        <v>#N/A</v>
      </c>
      <c r="L1468" s="44" t="e">
        <f t="shared" si="45"/>
        <v>#N/A</v>
      </c>
    </row>
    <row r="1469" spans="1:12" x14ac:dyDescent="0.3">
      <c r="A1469" s="2"/>
      <c r="B1469" s="23"/>
      <c r="C1469" s="8"/>
      <c r="D1469" s="8"/>
      <c r="E1469" s="2"/>
      <c r="F1469" s="2"/>
      <c r="G1469" s="8"/>
      <c r="I1469" t="e">
        <f>INDEX('Helper - Drop-downs'!$C$12:$C$24,MATCH(C1469,'Helper - Drop-downs'!$A$12:$A$24,0))</f>
        <v>#N/A</v>
      </c>
      <c r="J1469" s="44" t="str">
        <f t="shared" si="44"/>
        <v xml:space="preserve"> - </v>
      </c>
      <c r="K1469" s="44" t="e">
        <f>INDEX('Helper - Inputs'!$G$15:$G$66,MATCH(J1469,'Helper - Inputs'!$D$15:$D$66,0),1)</f>
        <v>#N/A</v>
      </c>
      <c r="L1469" s="44" t="e">
        <f t="shared" si="45"/>
        <v>#N/A</v>
      </c>
    </row>
    <row r="1470" spans="1:12" x14ac:dyDescent="0.3">
      <c r="A1470" s="2"/>
      <c r="B1470" s="23"/>
      <c r="C1470" s="8"/>
      <c r="D1470" s="8"/>
      <c r="E1470" s="2"/>
      <c r="F1470" s="2"/>
      <c r="G1470" s="8"/>
      <c r="I1470" t="e">
        <f>INDEX('Helper - Drop-downs'!$C$12:$C$24,MATCH(C1470,'Helper - Drop-downs'!$A$12:$A$24,0))</f>
        <v>#N/A</v>
      </c>
      <c r="J1470" s="44" t="str">
        <f t="shared" si="44"/>
        <v xml:space="preserve"> - </v>
      </c>
      <c r="K1470" s="44" t="e">
        <f>INDEX('Helper - Inputs'!$G$15:$G$66,MATCH(J1470,'Helper - Inputs'!$D$15:$D$66,0),1)</f>
        <v>#N/A</v>
      </c>
      <c r="L1470" s="44" t="e">
        <f t="shared" si="45"/>
        <v>#N/A</v>
      </c>
    </row>
    <row r="1471" spans="1:12" x14ac:dyDescent="0.3">
      <c r="A1471" s="2"/>
      <c r="B1471" s="23"/>
      <c r="C1471" s="8"/>
      <c r="D1471" s="8"/>
      <c r="E1471" s="2"/>
      <c r="F1471" s="2"/>
      <c r="G1471" s="8"/>
      <c r="I1471" t="e">
        <f>INDEX('Helper - Drop-downs'!$C$12:$C$24,MATCH(C1471,'Helper - Drop-downs'!$A$12:$A$24,0))</f>
        <v>#N/A</v>
      </c>
      <c r="J1471" s="44" t="str">
        <f t="shared" si="44"/>
        <v xml:space="preserve"> - </v>
      </c>
      <c r="K1471" s="44" t="e">
        <f>INDEX('Helper - Inputs'!$G$15:$G$66,MATCH(J1471,'Helper - Inputs'!$D$15:$D$66,0),1)</f>
        <v>#N/A</v>
      </c>
      <c r="L1471" s="44" t="e">
        <f t="shared" si="45"/>
        <v>#N/A</v>
      </c>
    </row>
    <row r="1472" spans="1:12" x14ac:dyDescent="0.3">
      <c r="A1472" s="2"/>
      <c r="B1472" s="23"/>
      <c r="C1472" s="8"/>
      <c r="D1472" s="8"/>
      <c r="E1472" s="2"/>
      <c r="F1472" s="2"/>
      <c r="G1472" s="8"/>
      <c r="I1472" t="e">
        <f>INDEX('Helper - Drop-downs'!$C$12:$C$24,MATCH(C1472,'Helper - Drop-downs'!$A$12:$A$24,0))</f>
        <v>#N/A</v>
      </c>
      <c r="J1472" s="44" t="str">
        <f t="shared" si="44"/>
        <v xml:space="preserve"> - </v>
      </c>
      <c r="K1472" s="44" t="e">
        <f>INDEX('Helper - Inputs'!$G$15:$G$66,MATCH(J1472,'Helper - Inputs'!$D$15:$D$66,0),1)</f>
        <v>#N/A</v>
      </c>
      <c r="L1472" s="44" t="e">
        <f t="shared" si="45"/>
        <v>#N/A</v>
      </c>
    </row>
    <row r="1473" spans="1:12" x14ac:dyDescent="0.3">
      <c r="A1473" s="2"/>
      <c r="B1473" s="23"/>
      <c r="C1473" s="8"/>
      <c r="D1473" s="8"/>
      <c r="E1473" s="2"/>
      <c r="F1473" s="2"/>
      <c r="G1473" s="8"/>
      <c r="I1473" t="e">
        <f>INDEX('Helper - Drop-downs'!$C$12:$C$24,MATCH(C1473,'Helper - Drop-downs'!$A$12:$A$24,0))</f>
        <v>#N/A</v>
      </c>
      <c r="J1473" s="44" t="str">
        <f t="shared" si="44"/>
        <v xml:space="preserve"> - </v>
      </c>
      <c r="K1473" s="44" t="e">
        <f>INDEX('Helper - Inputs'!$G$15:$G$66,MATCH(J1473,'Helper - Inputs'!$D$15:$D$66,0),1)</f>
        <v>#N/A</v>
      </c>
      <c r="L1473" s="44" t="e">
        <f t="shared" si="45"/>
        <v>#N/A</v>
      </c>
    </row>
    <row r="1474" spans="1:12" x14ac:dyDescent="0.3">
      <c r="A1474" s="2"/>
      <c r="B1474" s="23"/>
      <c r="C1474" s="8"/>
      <c r="D1474" s="8"/>
      <c r="E1474" s="2"/>
      <c r="F1474" s="2"/>
      <c r="G1474" s="8"/>
      <c r="I1474" t="e">
        <f>INDEX('Helper - Drop-downs'!$C$12:$C$24,MATCH(C1474,'Helper - Drop-downs'!$A$12:$A$24,0))</f>
        <v>#N/A</v>
      </c>
      <c r="J1474" s="44" t="str">
        <f t="shared" si="44"/>
        <v xml:space="preserve"> - </v>
      </c>
      <c r="K1474" s="44" t="e">
        <f>INDEX('Helper - Inputs'!$G$15:$G$66,MATCH(J1474,'Helper - Inputs'!$D$15:$D$66,0),1)</f>
        <v>#N/A</v>
      </c>
      <c r="L1474" s="44" t="e">
        <f t="shared" si="45"/>
        <v>#N/A</v>
      </c>
    </row>
    <row r="1475" spans="1:12" x14ac:dyDescent="0.3">
      <c r="A1475" s="2"/>
      <c r="B1475" s="23"/>
      <c r="C1475" s="8"/>
      <c r="D1475" s="8"/>
      <c r="E1475" s="2"/>
      <c r="F1475" s="2"/>
      <c r="G1475" s="8"/>
      <c r="I1475" t="e">
        <f>INDEX('Helper - Drop-downs'!$C$12:$C$24,MATCH(C1475,'Helper - Drop-downs'!$A$12:$A$24,0))</f>
        <v>#N/A</v>
      </c>
      <c r="J1475" s="44" t="str">
        <f t="shared" si="44"/>
        <v xml:space="preserve"> - </v>
      </c>
      <c r="K1475" s="44" t="e">
        <f>INDEX('Helper - Inputs'!$G$15:$G$66,MATCH(J1475,'Helper - Inputs'!$D$15:$D$66,0),1)</f>
        <v>#N/A</v>
      </c>
      <c r="L1475" s="44" t="e">
        <f t="shared" si="45"/>
        <v>#N/A</v>
      </c>
    </row>
    <row r="1476" spans="1:12" x14ac:dyDescent="0.3">
      <c r="A1476" s="2"/>
      <c r="B1476" s="23"/>
      <c r="C1476" s="8"/>
      <c r="D1476" s="8"/>
      <c r="E1476" s="2"/>
      <c r="F1476" s="2"/>
      <c r="G1476" s="8"/>
      <c r="I1476" t="e">
        <f>INDEX('Helper - Drop-downs'!$C$12:$C$24,MATCH(C1476,'Helper - Drop-downs'!$A$12:$A$24,0))</f>
        <v>#N/A</v>
      </c>
      <c r="J1476" s="44" t="str">
        <f t="shared" si="44"/>
        <v xml:space="preserve"> - </v>
      </c>
      <c r="K1476" s="44" t="e">
        <f>INDEX('Helper - Inputs'!$G$15:$G$66,MATCH(J1476,'Helper - Inputs'!$D$15:$D$66,0),1)</f>
        <v>#N/A</v>
      </c>
      <c r="L1476" s="44" t="e">
        <f t="shared" si="45"/>
        <v>#N/A</v>
      </c>
    </row>
    <row r="1477" spans="1:12" x14ac:dyDescent="0.3">
      <c r="A1477" s="2"/>
      <c r="B1477" s="23"/>
      <c r="C1477" s="8"/>
      <c r="D1477" s="8"/>
      <c r="E1477" s="2"/>
      <c r="F1477" s="2"/>
      <c r="G1477" s="8"/>
      <c r="I1477" t="e">
        <f>INDEX('Helper - Drop-downs'!$C$12:$C$24,MATCH(C1477,'Helper - Drop-downs'!$A$12:$A$24,0))</f>
        <v>#N/A</v>
      </c>
      <c r="J1477" s="44" t="str">
        <f t="shared" si="44"/>
        <v xml:space="preserve"> - </v>
      </c>
      <c r="K1477" s="44" t="e">
        <f>INDEX('Helper - Inputs'!$G$15:$G$66,MATCH(J1477,'Helper - Inputs'!$D$15:$D$66,0),1)</f>
        <v>#N/A</v>
      </c>
      <c r="L1477" s="44" t="e">
        <f t="shared" si="45"/>
        <v>#N/A</v>
      </c>
    </row>
    <row r="1478" spans="1:12" x14ac:dyDescent="0.3">
      <c r="A1478" s="2"/>
      <c r="B1478" s="23"/>
      <c r="C1478" s="8"/>
      <c r="D1478" s="8"/>
      <c r="E1478" s="2"/>
      <c r="F1478" s="2"/>
      <c r="G1478" s="8"/>
      <c r="I1478" t="e">
        <f>INDEX('Helper - Drop-downs'!$C$12:$C$24,MATCH(C1478,'Helper - Drop-downs'!$A$12:$A$24,0))</f>
        <v>#N/A</v>
      </c>
      <c r="J1478" s="44" t="str">
        <f t="shared" ref="J1478:J1541" si="46">E1478&amp;" - "&amp;F1478</f>
        <v xml:space="preserve"> - </v>
      </c>
      <c r="K1478" s="44" t="e">
        <f>INDEX('Helper - Inputs'!$G$15:$G$66,MATCH(J1478,'Helper - Inputs'!$D$15:$D$66,0),1)</f>
        <v>#N/A</v>
      </c>
      <c r="L1478" s="44" t="e">
        <f t="shared" ref="L1478:L1541" si="47">E1478&amp;" - "&amp;K1478</f>
        <v>#N/A</v>
      </c>
    </row>
    <row r="1479" spans="1:12" x14ac:dyDescent="0.3">
      <c r="A1479" s="2"/>
      <c r="B1479" s="23"/>
      <c r="C1479" s="8"/>
      <c r="D1479" s="8"/>
      <c r="E1479" s="2"/>
      <c r="F1479" s="2"/>
      <c r="G1479" s="8"/>
      <c r="I1479" t="e">
        <f>INDEX('Helper - Drop-downs'!$C$12:$C$24,MATCH(C1479,'Helper - Drop-downs'!$A$12:$A$24,0))</f>
        <v>#N/A</v>
      </c>
      <c r="J1479" s="44" t="str">
        <f t="shared" si="46"/>
        <v xml:space="preserve"> - </v>
      </c>
      <c r="K1479" s="44" t="e">
        <f>INDEX('Helper - Inputs'!$G$15:$G$66,MATCH(J1479,'Helper - Inputs'!$D$15:$D$66,0),1)</f>
        <v>#N/A</v>
      </c>
      <c r="L1479" s="44" t="e">
        <f t="shared" si="47"/>
        <v>#N/A</v>
      </c>
    </row>
    <row r="1480" spans="1:12" x14ac:dyDescent="0.3">
      <c r="A1480" s="2"/>
      <c r="B1480" s="23"/>
      <c r="C1480" s="8"/>
      <c r="D1480" s="8"/>
      <c r="E1480" s="2"/>
      <c r="F1480" s="2"/>
      <c r="G1480" s="8"/>
      <c r="I1480" t="e">
        <f>INDEX('Helper - Drop-downs'!$C$12:$C$24,MATCH(C1480,'Helper - Drop-downs'!$A$12:$A$24,0))</f>
        <v>#N/A</v>
      </c>
      <c r="J1480" s="44" t="str">
        <f t="shared" si="46"/>
        <v xml:space="preserve"> - </v>
      </c>
      <c r="K1480" s="44" t="e">
        <f>INDEX('Helper - Inputs'!$G$15:$G$66,MATCH(J1480,'Helper - Inputs'!$D$15:$D$66,0),1)</f>
        <v>#N/A</v>
      </c>
      <c r="L1480" s="44" t="e">
        <f t="shared" si="47"/>
        <v>#N/A</v>
      </c>
    </row>
    <row r="1481" spans="1:12" x14ac:dyDescent="0.3">
      <c r="A1481" s="2"/>
      <c r="B1481" s="23"/>
      <c r="C1481" s="8"/>
      <c r="D1481" s="8"/>
      <c r="E1481" s="2"/>
      <c r="F1481" s="2"/>
      <c r="G1481" s="8"/>
      <c r="I1481" t="e">
        <f>INDEX('Helper - Drop-downs'!$C$12:$C$24,MATCH(C1481,'Helper - Drop-downs'!$A$12:$A$24,0))</f>
        <v>#N/A</v>
      </c>
      <c r="J1481" s="44" t="str">
        <f t="shared" si="46"/>
        <v xml:space="preserve"> - </v>
      </c>
      <c r="K1481" s="44" t="e">
        <f>INDEX('Helper - Inputs'!$G$15:$G$66,MATCH(J1481,'Helper - Inputs'!$D$15:$D$66,0),1)</f>
        <v>#N/A</v>
      </c>
      <c r="L1481" s="44" t="e">
        <f t="shared" si="47"/>
        <v>#N/A</v>
      </c>
    </row>
    <row r="1482" spans="1:12" x14ac:dyDescent="0.3">
      <c r="A1482" s="2"/>
      <c r="B1482" s="23"/>
      <c r="C1482" s="8"/>
      <c r="D1482" s="8"/>
      <c r="E1482" s="2"/>
      <c r="F1482" s="2"/>
      <c r="G1482" s="8"/>
      <c r="I1482" t="e">
        <f>INDEX('Helper - Drop-downs'!$C$12:$C$24,MATCH(C1482,'Helper - Drop-downs'!$A$12:$A$24,0))</f>
        <v>#N/A</v>
      </c>
      <c r="J1482" s="44" t="str">
        <f t="shared" si="46"/>
        <v xml:space="preserve"> - </v>
      </c>
      <c r="K1482" s="44" t="e">
        <f>INDEX('Helper - Inputs'!$G$15:$G$66,MATCH(J1482,'Helper - Inputs'!$D$15:$D$66,0),1)</f>
        <v>#N/A</v>
      </c>
      <c r="L1482" s="44" t="e">
        <f t="shared" si="47"/>
        <v>#N/A</v>
      </c>
    </row>
    <row r="1483" spans="1:12" x14ac:dyDescent="0.3">
      <c r="A1483" s="2"/>
      <c r="B1483" s="23"/>
      <c r="C1483" s="8"/>
      <c r="D1483" s="8"/>
      <c r="E1483" s="2"/>
      <c r="F1483" s="2"/>
      <c r="G1483" s="8"/>
      <c r="I1483" t="e">
        <f>INDEX('Helper - Drop-downs'!$C$12:$C$24,MATCH(C1483,'Helper - Drop-downs'!$A$12:$A$24,0))</f>
        <v>#N/A</v>
      </c>
      <c r="J1483" s="44" t="str">
        <f t="shared" si="46"/>
        <v xml:space="preserve"> - </v>
      </c>
      <c r="K1483" s="44" t="e">
        <f>INDEX('Helper - Inputs'!$G$15:$G$66,MATCH(J1483,'Helper - Inputs'!$D$15:$D$66,0),1)</f>
        <v>#N/A</v>
      </c>
      <c r="L1483" s="44" t="e">
        <f t="shared" si="47"/>
        <v>#N/A</v>
      </c>
    </row>
    <row r="1484" spans="1:12" x14ac:dyDescent="0.3">
      <c r="A1484" s="2"/>
      <c r="B1484" s="23"/>
      <c r="C1484" s="8"/>
      <c r="D1484" s="8"/>
      <c r="E1484" s="2"/>
      <c r="F1484" s="2"/>
      <c r="G1484" s="8"/>
      <c r="I1484" t="e">
        <f>INDEX('Helper - Drop-downs'!$C$12:$C$24,MATCH(C1484,'Helper - Drop-downs'!$A$12:$A$24,0))</f>
        <v>#N/A</v>
      </c>
      <c r="J1484" s="44" t="str">
        <f t="shared" si="46"/>
        <v xml:space="preserve"> - </v>
      </c>
      <c r="K1484" s="44" t="e">
        <f>INDEX('Helper - Inputs'!$G$15:$G$66,MATCH(J1484,'Helper - Inputs'!$D$15:$D$66,0),1)</f>
        <v>#N/A</v>
      </c>
      <c r="L1484" s="44" t="e">
        <f t="shared" si="47"/>
        <v>#N/A</v>
      </c>
    </row>
    <row r="1485" spans="1:12" x14ac:dyDescent="0.3">
      <c r="A1485" s="2"/>
      <c r="B1485" s="23"/>
      <c r="C1485" s="8"/>
      <c r="D1485" s="8"/>
      <c r="E1485" s="2"/>
      <c r="F1485" s="2"/>
      <c r="G1485" s="8"/>
      <c r="I1485" t="e">
        <f>INDEX('Helper - Drop-downs'!$C$12:$C$24,MATCH(C1485,'Helper - Drop-downs'!$A$12:$A$24,0))</f>
        <v>#N/A</v>
      </c>
      <c r="J1485" s="44" t="str">
        <f t="shared" si="46"/>
        <v xml:space="preserve"> - </v>
      </c>
      <c r="K1485" s="44" t="e">
        <f>INDEX('Helper - Inputs'!$G$15:$G$66,MATCH(J1485,'Helper - Inputs'!$D$15:$D$66,0),1)</f>
        <v>#N/A</v>
      </c>
      <c r="L1485" s="44" t="e">
        <f t="shared" si="47"/>
        <v>#N/A</v>
      </c>
    </row>
    <row r="1486" spans="1:12" x14ac:dyDescent="0.3">
      <c r="A1486" s="2"/>
      <c r="B1486" s="23"/>
      <c r="C1486" s="8"/>
      <c r="D1486" s="8"/>
      <c r="E1486" s="2"/>
      <c r="F1486" s="2"/>
      <c r="G1486" s="8"/>
      <c r="I1486" t="e">
        <f>INDEX('Helper - Drop-downs'!$C$12:$C$24,MATCH(C1486,'Helper - Drop-downs'!$A$12:$A$24,0))</f>
        <v>#N/A</v>
      </c>
      <c r="J1486" s="44" t="str">
        <f t="shared" si="46"/>
        <v xml:space="preserve"> - </v>
      </c>
      <c r="K1486" s="44" t="e">
        <f>INDEX('Helper - Inputs'!$G$15:$G$66,MATCH(J1486,'Helper - Inputs'!$D$15:$D$66,0),1)</f>
        <v>#N/A</v>
      </c>
      <c r="L1486" s="44" t="e">
        <f t="shared" si="47"/>
        <v>#N/A</v>
      </c>
    </row>
    <row r="1487" spans="1:12" x14ac:dyDescent="0.3">
      <c r="A1487" s="2"/>
      <c r="B1487" s="23"/>
      <c r="C1487" s="8"/>
      <c r="D1487" s="8"/>
      <c r="E1487" s="2"/>
      <c r="F1487" s="2"/>
      <c r="G1487" s="8"/>
      <c r="I1487" t="e">
        <f>INDEX('Helper - Drop-downs'!$C$12:$C$24,MATCH(C1487,'Helper - Drop-downs'!$A$12:$A$24,0))</f>
        <v>#N/A</v>
      </c>
      <c r="J1487" s="44" t="str">
        <f t="shared" si="46"/>
        <v xml:space="preserve"> - </v>
      </c>
      <c r="K1487" s="44" t="e">
        <f>INDEX('Helper - Inputs'!$G$15:$G$66,MATCH(J1487,'Helper - Inputs'!$D$15:$D$66,0),1)</f>
        <v>#N/A</v>
      </c>
      <c r="L1487" s="44" t="e">
        <f t="shared" si="47"/>
        <v>#N/A</v>
      </c>
    </row>
    <row r="1488" spans="1:12" x14ac:dyDescent="0.3">
      <c r="A1488" s="2"/>
      <c r="B1488" s="23"/>
      <c r="C1488" s="8"/>
      <c r="D1488" s="8"/>
      <c r="E1488" s="2"/>
      <c r="F1488" s="2"/>
      <c r="G1488" s="8"/>
      <c r="I1488" t="e">
        <f>INDEX('Helper - Drop-downs'!$C$12:$C$24,MATCH(C1488,'Helper - Drop-downs'!$A$12:$A$24,0))</f>
        <v>#N/A</v>
      </c>
      <c r="J1488" s="44" t="str">
        <f t="shared" si="46"/>
        <v xml:space="preserve"> - </v>
      </c>
      <c r="K1488" s="44" t="e">
        <f>INDEX('Helper - Inputs'!$G$15:$G$66,MATCH(J1488,'Helper - Inputs'!$D$15:$D$66,0),1)</f>
        <v>#N/A</v>
      </c>
      <c r="L1488" s="44" t="e">
        <f t="shared" si="47"/>
        <v>#N/A</v>
      </c>
    </row>
    <row r="1489" spans="1:12" x14ac:dyDescent="0.3">
      <c r="A1489" s="2"/>
      <c r="B1489" s="23"/>
      <c r="C1489" s="8"/>
      <c r="D1489" s="8"/>
      <c r="E1489" s="2"/>
      <c r="F1489" s="2"/>
      <c r="G1489" s="8"/>
      <c r="I1489" t="e">
        <f>INDEX('Helper - Drop-downs'!$C$12:$C$24,MATCH(C1489,'Helper - Drop-downs'!$A$12:$A$24,0))</f>
        <v>#N/A</v>
      </c>
      <c r="J1489" s="44" t="str">
        <f t="shared" si="46"/>
        <v xml:space="preserve"> - </v>
      </c>
      <c r="K1489" s="44" t="e">
        <f>INDEX('Helper - Inputs'!$G$15:$G$66,MATCH(J1489,'Helper - Inputs'!$D$15:$D$66,0),1)</f>
        <v>#N/A</v>
      </c>
      <c r="L1489" s="44" t="e">
        <f t="shared" si="47"/>
        <v>#N/A</v>
      </c>
    </row>
    <row r="1490" spans="1:12" x14ac:dyDescent="0.3">
      <c r="A1490" s="2"/>
      <c r="B1490" s="23"/>
      <c r="C1490" s="8"/>
      <c r="D1490" s="8"/>
      <c r="E1490" s="2"/>
      <c r="F1490" s="2"/>
      <c r="G1490" s="8"/>
      <c r="I1490" t="e">
        <f>INDEX('Helper - Drop-downs'!$C$12:$C$24,MATCH(C1490,'Helper - Drop-downs'!$A$12:$A$24,0))</f>
        <v>#N/A</v>
      </c>
      <c r="J1490" s="44" t="str">
        <f t="shared" si="46"/>
        <v xml:space="preserve"> - </v>
      </c>
      <c r="K1490" s="44" t="e">
        <f>INDEX('Helper - Inputs'!$G$15:$G$66,MATCH(J1490,'Helper - Inputs'!$D$15:$D$66,0),1)</f>
        <v>#N/A</v>
      </c>
      <c r="L1490" s="44" t="e">
        <f t="shared" si="47"/>
        <v>#N/A</v>
      </c>
    </row>
    <row r="1491" spans="1:12" x14ac:dyDescent="0.3">
      <c r="A1491" s="2"/>
      <c r="B1491" s="23"/>
      <c r="C1491" s="8"/>
      <c r="D1491" s="8"/>
      <c r="E1491" s="2"/>
      <c r="F1491" s="2"/>
      <c r="G1491" s="8"/>
      <c r="I1491" t="e">
        <f>INDEX('Helper - Drop-downs'!$C$12:$C$24,MATCH(C1491,'Helper - Drop-downs'!$A$12:$A$24,0))</f>
        <v>#N/A</v>
      </c>
      <c r="J1491" s="44" t="str">
        <f t="shared" si="46"/>
        <v xml:space="preserve"> - </v>
      </c>
      <c r="K1491" s="44" t="e">
        <f>INDEX('Helper - Inputs'!$G$15:$G$66,MATCH(J1491,'Helper - Inputs'!$D$15:$D$66,0),1)</f>
        <v>#N/A</v>
      </c>
      <c r="L1491" s="44" t="e">
        <f t="shared" si="47"/>
        <v>#N/A</v>
      </c>
    </row>
    <row r="1492" spans="1:12" x14ac:dyDescent="0.3">
      <c r="A1492" s="2"/>
      <c r="B1492" s="23"/>
      <c r="C1492" s="8"/>
      <c r="D1492" s="8"/>
      <c r="E1492" s="2"/>
      <c r="F1492" s="2"/>
      <c r="G1492" s="8"/>
      <c r="I1492" t="e">
        <f>INDEX('Helper - Drop-downs'!$C$12:$C$24,MATCH(C1492,'Helper - Drop-downs'!$A$12:$A$24,0))</f>
        <v>#N/A</v>
      </c>
      <c r="J1492" s="44" t="str">
        <f t="shared" si="46"/>
        <v xml:space="preserve"> - </v>
      </c>
      <c r="K1492" s="44" t="e">
        <f>INDEX('Helper - Inputs'!$G$15:$G$66,MATCH(J1492,'Helper - Inputs'!$D$15:$D$66,0),1)</f>
        <v>#N/A</v>
      </c>
      <c r="L1492" s="44" t="e">
        <f t="shared" si="47"/>
        <v>#N/A</v>
      </c>
    </row>
    <row r="1493" spans="1:12" x14ac:dyDescent="0.3">
      <c r="A1493" s="2"/>
      <c r="B1493" s="23"/>
      <c r="C1493" s="8"/>
      <c r="D1493" s="8"/>
      <c r="E1493" s="2"/>
      <c r="F1493" s="2"/>
      <c r="G1493" s="8"/>
      <c r="I1493" t="e">
        <f>INDEX('Helper - Drop-downs'!$C$12:$C$24,MATCH(C1493,'Helper - Drop-downs'!$A$12:$A$24,0))</f>
        <v>#N/A</v>
      </c>
      <c r="J1493" s="44" t="str">
        <f t="shared" si="46"/>
        <v xml:space="preserve"> - </v>
      </c>
      <c r="K1493" s="44" t="e">
        <f>INDEX('Helper - Inputs'!$G$15:$G$66,MATCH(J1493,'Helper - Inputs'!$D$15:$D$66,0),1)</f>
        <v>#N/A</v>
      </c>
      <c r="L1493" s="44" t="e">
        <f t="shared" si="47"/>
        <v>#N/A</v>
      </c>
    </row>
    <row r="1494" spans="1:12" x14ac:dyDescent="0.3">
      <c r="A1494" s="2"/>
      <c r="B1494" s="23"/>
      <c r="C1494" s="8"/>
      <c r="D1494" s="8"/>
      <c r="E1494" s="2"/>
      <c r="F1494" s="2"/>
      <c r="G1494" s="8"/>
      <c r="I1494" t="e">
        <f>INDEX('Helper - Drop-downs'!$C$12:$C$24,MATCH(C1494,'Helper - Drop-downs'!$A$12:$A$24,0))</f>
        <v>#N/A</v>
      </c>
      <c r="J1494" s="44" t="str">
        <f t="shared" si="46"/>
        <v xml:space="preserve"> - </v>
      </c>
      <c r="K1494" s="44" t="e">
        <f>INDEX('Helper - Inputs'!$G$15:$G$66,MATCH(J1494,'Helper - Inputs'!$D$15:$D$66,0),1)</f>
        <v>#N/A</v>
      </c>
      <c r="L1494" s="44" t="e">
        <f t="shared" si="47"/>
        <v>#N/A</v>
      </c>
    </row>
    <row r="1495" spans="1:12" x14ac:dyDescent="0.3">
      <c r="A1495" s="2"/>
      <c r="B1495" s="23"/>
      <c r="C1495" s="8"/>
      <c r="D1495" s="8"/>
      <c r="E1495" s="2"/>
      <c r="F1495" s="2"/>
      <c r="G1495" s="8"/>
      <c r="I1495" t="e">
        <f>INDEX('Helper - Drop-downs'!$C$12:$C$24,MATCH(C1495,'Helper - Drop-downs'!$A$12:$A$24,0))</f>
        <v>#N/A</v>
      </c>
      <c r="J1495" s="44" t="str">
        <f t="shared" si="46"/>
        <v xml:space="preserve"> - </v>
      </c>
      <c r="K1495" s="44" t="e">
        <f>INDEX('Helper - Inputs'!$G$15:$G$66,MATCH(J1495,'Helper - Inputs'!$D$15:$D$66,0),1)</f>
        <v>#N/A</v>
      </c>
      <c r="L1495" s="44" t="e">
        <f t="shared" si="47"/>
        <v>#N/A</v>
      </c>
    </row>
    <row r="1496" spans="1:12" x14ac:dyDescent="0.3">
      <c r="A1496" s="2"/>
      <c r="B1496" s="23"/>
      <c r="C1496" s="8"/>
      <c r="D1496" s="8"/>
      <c r="E1496" s="2"/>
      <c r="F1496" s="2"/>
      <c r="G1496" s="8"/>
      <c r="I1496" t="e">
        <f>INDEX('Helper - Drop-downs'!$C$12:$C$24,MATCH(C1496,'Helper - Drop-downs'!$A$12:$A$24,0))</f>
        <v>#N/A</v>
      </c>
      <c r="J1496" s="44" t="str">
        <f t="shared" si="46"/>
        <v xml:space="preserve"> - </v>
      </c>
      <c r="K1496" s="44" t="e">
        <f>INDEX('Helper - Inputs'!$G$15:$G$66,MATCH(J1496,'Helper - Inputs'!$D$15:$D$66,0),1)</f>
        <v>#N/A</v>
      </c>
      <c r="L1496" s="44" t="e">
        <f t="shared" si="47"/>
        <v>#N/A</v>
      </c>
    </row>
    <row r="1497" spans="1:12" x14ac:dyDescent="0.3">
      <c r="A1497" s="2"/>
      <c r="B1497" s="23"/>
      <c r="C1497" s="8"/>
      <c r="D1497" s="8"/>
      <c r="E1497" s="2"/>
      <c r="F1497" s="2"/>
      <c r="G1497" s="8"/>
      <c r="I1497" t="e">
        <f>INDEX('Helper - Drop-downs'!$C$12:$C$24,MATCH(C1497,'Helper - Drop-downs'!$A$12:$A$24,0))</f>
        <v>#N/A</v>
      </c>
      <c r="J1497" s="44" t="str">
        <f t="shared" si="46"/>
        <v xml:space="preserve"> - </v>
      </c>
      <c r="K1497" s="44" t="e">
        <f>INDEX('Helper - Inputs'!$G$15:$G$66,MATCH(J1497,'Helper - Inputs'!$D$15:$D$66,0),1)</f>
        <v>#N/A</v>
      </c>
      <c r="L1497" s="44" t="e">
        <f t="shared" si="47"/>
        <v>#N/A</v>
      </c>
    </row>
    <row r="1498" spans="1:12" x14ac:dyDescent="0.3">
      <c r="A1498" s="2"/>
      <c r="B1498" s="23"/>
      <c r="C1498" s="8"/>
      <c r="D1498" s="8"/>
      <c r="E1498" s="2"/>
      <c r="F1498" s="2"/>
      <c r="G1498" s="8"/>
      <c r="I1498" t="e">
        <f>INDEX('Helper - Drop-downs'!$C$12:$C$24,MATCH(C1498,'Helper - Drop-downs'!$A$12:$A$24,0))</f>
        <v>#N/A</v>
      </c>
      <c r="J1498" s="44" t="str">
        <f t="shared" si="46"/>
        <v xml:space="preserve"> - </v>
      </c>
      <c r="K1498" s="44" t="e">
        <f>INDEX('Helper - Inputs'!$G$15:$G$66,MATCH(J1498,'Helper - Inputs'!$D$15:$D$66,0),1)</f>
        <v>#N/A</v>
      </c>
      <c r="L1498" s="44" t="e">
        <f t="shared" si="47"/>
        <v>#N/A</v>
      </c>
    </row>
    <row r="1499" spans="1:12" x14ac:dyDescent="0.3">
      <c r="A1499" s="2"/>
      <c r="B1499" s="23"/>
      <c r="C1499" s="8"/>
      <c r="D1499" s="8"/>
      <c r="E1499" s="2"/>
      <c r="F1499" s="2"/>
      <c r="G1499" s="8"/>
      <c r="I1499" t="e">
        <f>INDEX('Helper - Drop-downs'!$C$12:$C$24,MATCH(C1499,'Helper - Drop-downs'!$A$12:$A$24,0))</f>
        <v>#N/A</v>
      </c>
      <c r="J1499" s="44" t="str">
        <f t="shared" si="46"/>
        <v xml:space="preserve"> - </v>
      </c>
      <c r="K1499" s="44" t="e">
        <f>INDEX('Helper - Inputs'!$G$15:$G$66,MATCH(J1499,'Helper - Inputs'!$D$15:$D$66,0),1)</f>
        <v>#N/A</v>
      </c>
      <c r="L1499" s="44" t="e">
        <f t="shared" si="47"/>
        <v>#N/A</v>
      </c>
    </row>
    <row r="1500" spans="1:12" x14ac:dyDescent="0.3">
      <c r="A1500" s="2"/>
      <c r="B1500" s="23"/>
      <c r="C1500" s="8"/>
      <c r="D1500" s="8"/>
      <c r="E1500" s="2"/>
      <c r="F1500" s="2"/>
      <c r="G1500" s="8"/>
      <c r="I1500" t="e">
        <f>INDEX('Helper - Drop-downs'!$C$12:$C$24,MATCH(C1500,'Helper - Drop-downs'!$A$12:$A$24,0))</f>
        <v>#N/A</v>
      </c>
      <c r="J1500" s="44" t="str">
        <f t="shared" si="46"/>
        <v xml:space="preserve"> - </v>
      </c>
      <c r="K1500" s="44" t="e">
        <f>INDEX('Helper - Inputs'!$G$15:$G$66,MATCH(J1500,'Helper - Inputs'!$D$15:$D$66,0),1)</f>
        <v>#N/A</v>
      </c>
      <c r="L1500" s="44" t="e">
        <f t="shared" si="47"/>
        <v>#N/A</v>
      </c>
    </row>
    <row r="1501" spans="1:12" x14ac:dyDescent="0.3">
      <c r="A1501" s="2"/>
      <c r="B1501" s="23"/>
      <c r="C1501" s="8"/>
      <c r="D1501" s="8"/>
      <c r="E1501" s="2"/>
      <c r="F1501" s="2"/>
      <c r="G1501" s="8"/>
      <c r="I1501" t="e">
        <f>INDEX('Helper - Drop-downs'!$C$12:$C$24,MATCH(C1501,'Helper - Drop-downs'!$A$12:$A$24,0))</f>
        <v>#N/A</v>
      </c>
      <c r="J1501" s="44" t="str">
        <f t="shared" si="46"/>
        <v xml:space="preserve"> - </v>
      </c>
      <c r="K1501" s="44" t="e">
        <f>INDEX('Helper - Inputs'!$G$15:$G$66,MATCH(J1501,'Helper - Inputs'!$D$15:$D$66,0),1)</f>
        <v>#N/A</v>
      </c>
      <c r="L1501" s="44" t="e">
        <f t="shared" si="47"/>
        <v>#N/A</v>
      </c>
    </row>
    <row r="1502" spans="1:12" x14ac:dyDescent="0.3">
      <c r="A1502" s="2"/>
      <c r="B1502" s="23"/>
      <c r="C1502" s="8"/>
      <c r="D1502" s="8"/>
      <c r="E1502" s="2"/>
      <c r="F1502" s="2"/>
      <c r="G1502" s="8"/>
      <c r="I1502" t="e">
        <f>INDEX('Helper - Drop-downs'!$C$12:$C$24,MATCH(C1502,'Helper - Drop-downs'!$A$12:$A$24,0))</f>
        <v>#N/A</v>
      </c>
      <c r="J1502" s="44" t="str">
        <f t="shared" si="46"/>
        <v xml:space="preserve"> - </v>
      </c>
      <c r="K1502" s="44" t="e">
        <f>INDEX('Helper - Inputs'!$G$15:$G$66,MATCH(J1502,'Helper - Inputs'!$D$15:$D$66,0),1)</f>
        <v>#N/A</v>
      </c>
      <c r="L1502" s="44" t="e">
        <f t="shared" si="47"/>
        <v>#N/A</v>
      </c>
    </row>
    <row r="1503" spans="1:12" x14ac:dyDescent="0.3">
      <c r="A1503" s="2"/>
      <c r="B1503" s="23"/>
      <c r="C1503" s="8"/>
      <c r="D1503" s="8"/>
      <c r="E1503" s="2"/>
      <c r="F1503" s="2"/>
      <c r="G1503" s="8"/>
      <c r="I1503" t="e">
        <f>INDEX('Helper - Drop-downs'!$C$12:$C$24,MATCH(C1503,'Helper - Drop-downs'!$A$12:$A$24,0))</f>
        <v>#N/A</v>
      </c>
      <c r="J1503" s="44" t="str">
        <f t="shared" si="46"/>
        <v xml:space="preserve"> - </v>
      </c>
      <c r="K1503" s="44" t="e">
        <f>INDEX('Helper - Inputs'!$G$15:$G$66,MATCH(J1503,'Helper - Inputs'!$D$15:$D$66,0),1)</f>
        <v>#N/A</v>
      </c>
      <c r="L1503" s="44" t="e">
        <f t="shared" si="47"/>
        <v>#N/A</v>
      </c>
    </row>
    <row r="1504" spans="1:12" x14ac:dyDescent="0.3">
      <c r="A1504" s="2"/>
      <c r="B1504" s="23"/>
      <c r="C1504" s="8"/>
      <c r="D1504" s="8"/>
      <c r="E1504" s="2"/>
      <c r="F1504" s="2"/>
      <c r="G1504" s="8"/>
      <c r="I1504" t="e">
        <f>INDEX('Helper - Drop-downs'!$C$12:$C$24,MATCH(C1504,'Helper - Drop-downs'!$A$12:$A$24,0))</f>
        <v>#N/A</v>
      </c>
      <c r="J1504" s="44" t="str">
        <f t="shared" si="46"/>
        <v xml:space="preserve"> - </v>
      </c>
      <c r="K1504" s="44" t="e">
        <f>INDEX('Helper - Inputs'!$G$15:$G$66,MATCH(J1504,'Helper - Inputs'!$D$15:$D$66,0),1)</f>
        <v>#N/A</v>
      </c>
      <c r="L1504" s="44" t="e">
        <f t="shared" si="47"/>
        <v>#N/A</v>
      </c>
    </row>
    <row r="1505" spans="1:12" x14ac:dyDescent="0.3">
      <c r="A1505" s="2"/>
      <c r="B1505" s="23"/>
      <c r="C1505" s="8"/>
      <c r="D1505" s="8"/>
      <c r="E1505" s="2"/>
      <c r="F1505" s="2"/>
      <c r="G1505" s="8"/>
      <c r="I1505" t="e">
        <f>INDEX('Helper - Drop-downs'!$C$12:$C$24,MATCH(C1505,'Helper - Drop-downs'!$A$12:$A$24,0))</f>
        <v>#N/A</v>
      </c>
      <c r="J1505" s="44" t="str">
        <f t="shared" si="46"/>
        <v xml:space="preserve"> - </v>
      </c>
      <c r="K1505" s="44" t="e">
        <f>INDEX('Helper - Inputs'!$G$15:$G$66,MATCH(J1505,'Helper - Inputs'!$D$15:$D$66,0),1)</f>
        <v>#N/A</v>
      </c>
      <c r="L1505" s="44" t="e">
        <f t="shared" si="47"/>
        <v>#N/A</v>
      </c>
    </row>
    <row r="1506" spans="1:12" x14ac:dyDescent="0.3">
      <c r="A1506" s="2"/>
      <c r="B1506" s="23"/>
      <c r="C1506" s="8"/>
      <c r="D1506" s="8"/>
      <c r="E1506" s="2"/>
      <c r="F1506" s="2"/>
      <c r="G1506" s="8"/>
      <c r="I1506" t="e">
        <f>INDEX('Helper - Drop-downs'!$C$12:$C$24,MATCH(C1506,'Helper - Drop-downs'!$A$12:$A$24,0))</f>
        <v>#N/A</v>
      </c>
      <c r="J1506" s="44" t="str">
        <f t="shared" si="46"/>
        <v xml:space="preserve"> - </v>
      </c>
      <c r="K1506" s="44" t="e">
        <f>INDEX('Helper - Inputs'!$G$15:$G$66,MATCH(J1506,'Helper - Inputs'!$D$15:$D$66,0),1)</f>
        <v>#N/A</v>
      </c>
      <c r="L1506" s="44" t="e">
        <f t="shared" si="47"/>
        <v>#N/A</v>
      </c>
    </row>
    <row r="1507" spans="1:12" x14ac:dyDescent="0.3">
      <c r="A1507" s="2"/>
      <c r="B1507" s="23"/>
      <c r="C1507" s="8"/>
      <c r="D1507" s="8"/>
      <c r="E1507" s="2"/>
      <c r="F1507" s="2"/>
      <c r="G1507" s="8"/>
      <c r="I1507" t="e">
        <f>INDEX('Helper - Drop-downs'!$C$12:$C$24,MATCH(C1507,'Helper - Drop-downs'!$A$12:$A$24,0))</f>
        <v>#N/A</v>
      </c>
      <c r="J1507" s="44" t="str">
        <f t="shared" si="46"/>
        <v xml:space="preserve"> - </v>
      </c>
      <c r="K1507" s="44" t="e">
        <f>INDEX('Helper - Inputs'!$G$15:$G$66,MATCH(J1507,'Helper - Inputs'!$D$15:$D$66,0),1)</f>
        <v>#N/A</v>
      </c>
      <c r="L1507" s="44" t="e">
        <f t="shared" si="47"/>
        <v>#N/A</v>
      </c>
    </row>
    <row r="1508" spans="1:12" x14ac:dyDescent="0.3">
      <c r="A1508" s="2"/>
      <c r="B1508" s="23"/>
      <c r="C1508" s="8"/>
      <c r="D1508" s="8"/>
      <c r="E1508" s="2"/>
      <c r="F1508" s="2"/>
      <c r="G1508" s="8"/>
      <c r="I1508" t="e">
        <f>INDEX('Helper - Drop-downs'!$C$12:$C$24,MATCH(C1508,'Helper - Drop-downs'!$A$12:$A$24,0))</f>
        <v>#N/A</v>
      </c>
      <c r="J1508" s="44" t="str">
        <f t="shared" si="46"/>
        <v xml:space="preserve"> - </v>
      </c>
      <c r="K1508" s="44" t="e">
        <f>INDEX('Helper - Inputs'!$G$15:$G$66,MATCH(J1508,'Helper - Inputs'!$D$15:$D$66,0),1)</f>
        <v>#N/A</v>
      </c>
      <c r="L1508" s="44" t="e">
        <f t="shared" si="47"/>
        <v>#N/A</v>
      </c>
    </row>
    <row r="1509" spans="1:12" x14ac:dyDescent="0.3">
      <c r="A1509" s="2"/>
      <c r="B1509" s="23"/>
      <c r="C1509" s="8"/>
      <c r="D1509" s="8"/>
      <c r="E1509" s="2"/>
      <c r="F1509" s="2"/>
      <c r="G1509" s="8"/>
      <c r="I1509" t="e">
        <f>INDEX('Helper - Drop-downs'!$C$12:$C$24,MATCH(C1509,'Helper - Drop-downs'!$A$12:$A$24,0))</f>
        <v>#N/A</v>
      </c>
      <c r="J1509" s="44" t="str">
        <f t="shared" si="46"/>
        <v xml:space="preserve"> - </v>
      </c>
      <c r="K1509" s="44" t="e">
        <f>INDEX('Helper - Inputs'!$G$15:$G$66,MATCH(J1509,'Helper - Inputs'!$D$15:$D$66,0),1)</f>
        <v>#N/A</v>
      </c>
      <c r="L1509" s="44" t="e">
        <f t="shared" si="47"/>
        <v>#N/A</v>
      </c>
    </row>
    <row r="1510" spans="1:12" x14ac:dyDescent="0.3">
      <c r="A1510" s="2"/>
      <c r="B1510" s="23"/>
      <c r="C1510" s="8"/>
      <c r="D1510" s="8"/>
      <c r="E1510" s="2"/>
      <c r="F1510" s="2"/>
      <c r="G1510" s="8"/>
      <c r="I1510" t="e">
        <f>INDEX('Helper - Drop-downs'!$C$12:$C$24,MATCH(C1510,'Helper - Drop-downs'!$A$12:$A$24,0))</f>
        <v>#N/A</v>
      </c>
      <c r="J1510" s="44" t="str">
        <f t="shared" si="46"/>
        <v xml:space="preserve"> - </v>
      </c>
      <c r="K1510" s="44" t="e">
        <f>INDEX('Helper - Inputs'!$G$15:$G$66,MATCH(J1510,'Helper - Inputs'!$D$15:$D$66,0),1)</f>
        <v>#N/A</v>
      </c>
      <c r="L1510" s="44" t="e">
        <f t="shared" si="47"/>
        <v>#N/A</v>
      </c>
    </row>
    <row r="1511" spans="1:12" x14ac:dyDescent="0.3">
      <c r="A1511" s="2"/>
      <c r="B1511" s="23"/>
      <c r="C1511" s="8"/>
      <c r="D1511" s="8"/>
      <c r="E1511" s="2"/>
      <c r="F1511" s="2"/>
      <c r="G1511" s="8"/>
      <c r="I1511" t="e">
        <f>INDEX('Helper - Drop-downs'!$C$12:$C$24,MATCH(C1511,'Helper - Drop-downs'!$A$12:$A$24,0))</f>
        <v>#N/A</v>
      </c>
      <c r="J1511" s="44" t="str">
        <f t="shared" si="46"/>
        <v xml:space="preserve"> - </v>
      </c>
      <c r="K1511" s="44" t="e">
        <f>INDEX('Helper - Inputs'!$G$15:$G$66,MATCH(J1511,'Helper - Inputs'!$D$15:$D$66,0),1)</f>
        <v>#N/A</v>
      </c>
      <c r="L1511" s="44" t="e">
        <f t="shared" si="47"/>
        <v>#N/A</v>
      </c>
    </row>
    <row r="1512" spans="1:12" x14ac:dyDescent="0.3">
      <c r="A1512" s="2"/>
      <c r="B1512" s="23"/>
      <c r="C1512" s="8"/>
      <c r="D1512" s="8"/>
      <c r="E1512" s="2"/>
      <c r="F1512" s="2"/>
      <c r="G1512" s="8"/>
      <c r="I1512" t="e">
        <f>INDEX('Helper - Drop-downs'!$C$12:$C$24,MATCH(C1512,'Helper - Drop-downs'!$A$12:$A$24,0))</f>
        <v>#N/A</v>
      </c>
      <c r="J1512" s="44" t="str">
        <f t="shared" si="46"/>
        <v xml:space="preserve"> - </v>
      </c>
      <c r="K1512" s="44" t="e">
        <f>INDEX('Helper - Inputs'!$G$15:$G$66,MATCH(J1512,'Helper - Inputs'!$D$15:$D$66,0),1)</f>
        <v>#N/A</v>
      </c>
      <c r="L1512" s="44" t="e">
        <f t="shared" si="47"/>
        <v>#N/A</v>
      </c>
    </row>
    <row r="1513" spans="1:12" x14ac:dyDescent="0.3">
      <c r="A1513" s="2"/>
      <c r="B1513" s="23"/>
      <c r="C1513" s="8"/>
      <c r="D1513" s="8"/>
      <c r="E1513" s="2"/>
      <c r="F1513" s="2"/>
      <c r="G1513" s="8"/>
      <c r="I1513" t="e">
        <f>INDEX('Helper - Drop-downs'!$C$12:$C$24,MATCH(C1513,'Helper - Drop-downs'!$A$12:$A$24,0))</f>
        <v>#N/A</v>
      </c>
      <c r="J1513" s="44" t="str">
        <f t="shared" si="46"/>
        <v xml:space="preserve"> - </v>
      </c>
      <c r="K1513" s="44" t="e">
        <f>INDEX('Helper - Inputs'!$G$15:$G$66,MATCH(J1513,'Helper - Inputs'!$D$15:$D$66,0),1)</f>
        <v>#N/A</v>
      </c>
      <c r="L1513" s="44" t="e">
        <f t="shared" si="47"/>
        <v>#N/A</v>
      </c>
    </row>
    <row r="1514" spans="1:12" x14ac:dyDescent="0.3">
      <c r="A1514" s="2"/>
      <c r="B1514" s="23"/>
      <c r="C1514" s="8"/>
      <c r="D1514" s="8"/>
      <c r="E1514" s="2"/>
      <c r="F1514" s="2"/>
      <c r="G1514" s="8"/>
      <c r="I1514" t="e">
        <f>INDEX('Helper - Drop-downs'!$C$12:$C$24,MATCH(C1514,'Helper - Drop-downs'!$A$12:$A$24,0))</f>
        <v>#N/A</v>
      </c>
      <c r="J1514" s="44" t="str">
        <f t="shared" si="46"/>
        <v xml:space="preserve"> - </v>
      </c>
      <c r="K1514" s="44" t="e">
        <f>INDEX('Helper - Inputs'!$G$15:$G$66,MATCH(J1514,'Helper - Inputs'!$D$15:$D$66,0),1)</f>
        <v>#N/A</v>
      </c>
      <c r="L1514" s="44" t="e">
        <f t="shared" si="47"/>
        <v>#N/A</v>
      </c>
    </row>
    <row r="1515" spans="1:12" x14ac:dyDescent="0.3">
      <c r="A1515" s="2"/>
      <c r="B1515" s="23"/>
      <c r="C1515" s="8"/>
      <c r="D1515" s="8"/>
      <c r="E1515" s="2"/>
      <c r="F1515" s="2"/>
      <c r="G1515" s="8"/>
      <c r="I1515" t="e">
        <f>INDEX('Helper - Drop-downs'!$C$12:$C$24,MATCH(C1515,'Helper - Drop-downs'!$A$12:$A$24,0))</f>
        <v>#N/A</v>
      </c>
      <c r="J1515" s="44" t="str">
        <f t="shared" si="46"/>
        <v xml:space="preserve"> - </v>
      </c>
      <c r="K1515" s="44" t="e">
        <f>INDEX('Helper - Inputs'!$G$15:$G$66,MATCH(J1515,'Helper - Inputs'!$D$15:$D$66,0),1)</f>
        <v>#N/A</v>
      </c>
      <c r="L1515" s="44" t="e">
        <f t="shared" si="47"/>
        <v>#N/A</v>
      </c>
    </row>
    <row r="1516" spans="1:12" x14ac:dyDescent="0.3">
      <c r="A1516" s="2"/>
      <c r="B1516" s="23"/>
      <c r="C1516" s="8"/>
      <c r="D1516" s="8"/>
      <c r="E1516" s="2"/>
      <c r="F1516" s="2"/>
      <c r="G1516" s="8"/>
      <c r="I1516" t="e">
        <f>INDEX('Helper - Drop-downs'!$C$12:$C$24,MATCH(C1516,'Helper - Drop-downs'!$A$12:$A$24,0))</f>
        <v>#N/A</v>
      </c>
      <c r="J1516" s="44" t="str">
        <f t="shared" si="46"/>
        <v xml:space="preserve"> - </v>
      </c>
      <c r="K1516" s="44" t="e">
        <f>INDEX('Helper - Inputs'!$G$15:$G$66,MATCH(J1516,'Helper - Inputs'!$D$15:$D$66,0),1)</f>
        <v>#N/A</v>
      </c>
      <c r="L1516" s="44" t="e">
        <f t="shared" si="47"/>
        <v>#N/A</v>
      </c>
    </row>
    <row r="1517" spans="1:12" x14ac:dyDescent="0.3">
      <c r="A1517" s="2"/>
      <c r="B1517" s="23"/>
      <c r="C1517" s="8"/>
      <c r="D1517" s="8"/>
      <c r="E1517" s="2"/>
      <c r="F1517" s="2"/>
      <c r="G1517" s="8"/>
      <c r="I1517" t="e">
        <f>INDEX('Helper - Drop-downs'!$C$12:$C$24,MATCH(C1517,'Helper - Drop-downs'!$A$12:$A$24,0))</f>
        <v>#N/A</v>
      </c>
      <c r="J1517" s="44" t="str">
        <f t="shared" si="46"/>
        <v xml:space="preserve"> - </v>
      </c>
      <c r="K1517" s="44" t="e">
        <f>INDEX('Helper - Inputs'!$G$15:$G$66,MATCH(J1517,'Helper - Inputs'!$D$15:$D$66,0),1)</f>
        <v>#N/A</v>
      </c>
      <c r="L1517" s="44" t="e">
        <f t="shared" si="47"/>
        <v>#N/A</v>
      </c>
    </row>
    <row r="1518" spans="1:12" x14ac:dyDescent="0.3">
      <c r="A1518" s="2"/>
      <c r="B1518" s="23"/>
      <c r="C1518" s="8"/>
      <c r="D1518" s="8"/>
      <c r="E1518" s="2"/>
      <c r="F1518" s="2"/>
      <c r="G1518" s="8"/>
      <c r="I1518" t="e">
        <f>INDEX('Helper - Drop-downs'!$C$12:$C$24,MATCH(C1518,'Helper - Drop-downs'!$A$12:$A$24,0))</f>
        <v>#N/A</v>
      </c>
      <c r="J1518" s="44" t="str">
        <f t="shared" si="46"/>
        <v xml:space="preserve"> - </v>
      </c>
      <c r="K1518" s="44" t="e">
        <f>INDEX('Helper - Inputs'!$G$15:$G$66,MATCH(J1518,'Helper - Inputs'!$D$15:$D$66,0),1)</f>
        <v>#N/A</v>
      </c>
      <c r="L1518" s="44" t="e">
        <f t="shared" si="47"/>
        <v>#N/A</v>
      </c>
    </row>
    <row r="1519" spans="1:12" x14ac:dyDescent="0.3">
      <c r="A1519" s="2"/>
      <c r="B1519" s="23"/>
      <c r="C1519" s="8"/>
      <c r="D1519" s="8"/>
      <c r="E1519" s="2"/>
      <c r="F1519" s="2"/>
      <c r="G1519" s="8"/>
      <c r="I1519" t="e">
        <f>INDEX('Helper - Drop-downs'!$C$12:$C$24,MATCH(C1519,'Helper - Drop-downs'!$A$12:$A$24,0))</f>
        <v>#N/A</v>
      </c>
      <c r="J1519" s="44" t="str">
        <f t="shared" si="46"/>
        <v xml:space="preserve"> - </v>
      </c>
      <c r="K1519" s="44" t="e">
        <f>INDEX('Helper - Inputs'!$G$15:$G$66,MATCH(J1519,'Helper - Inputs'!$D$15:$D$66,0),1)</f>
        <v>#N/A</v>
      </c>
      <c r="L1519" s="44" t="e">
        <f t="shared" si="47"/>
        <v>#N/A</v>
      </c>
    </row>
    <row r="1520" spans="1:12" x14ac:dyDescent="0.3">
      <c r="A1520" s="2"/>
      <c r="B1520" s="23"/>
      <c r="C1520" s="8"/>
      <c r="D1520" s="8"/>
      <c r="E1520" s="2"/>
      <c r="F1520" s="2"/>
      <c r="G1520" s="8"/>
      <c r="I1520" t="e">
        <f>INDEX('Helper - Drop-downs'!$C$12:$C$24,MATCH(C1520,'Helper - Drop-downs'!$A$12:$A$24,0))</f>
        <v>#N/A</v>
      </c>
      <c r="J1520" s="44" t="str">
        <f t="shared" si="46"/>
        <v xml:space="preserve"> - </v>
      </c>
      <c r="K1520" s="44" t="e">
        <f>INDEX('Helper - Inputs'!$G$15:$G$66,MATCH(J1520,'Helper - Inputs'!$D$15:$D$66,0),1)</f>
        <v>#N/A</v>
      </c>
      <c r="L1520" s="44" t="e">
        <f t="shared" si="47"/>
        <v>#N/A</v>
      </c>
    </row>
    <row r="1521" spans="1:12" x14ac:dyDescent="0.3">
      <c r="A1521" s="2"/>
      <c r="B1521" s="23"/>
      <c r="C1521" s="8"/>
      <c r="D1521" s="8"/>
      <c r="E1521" s="2"/>
      <c r="F1521" s="2"/>
      <c r="G1521" s="8"/>
      <c r="I1521" t="e">
        <f>INDEX('Helper - Drop-downs'!$C$12:$C$24,MATCH(C1521,'Helper - Drop-downs'!$A$12:$A$24,0))</f>
        <v>#N/A</v>
      </c>
      <c r="J1521" s="44" t="str">
        <f t="shared" si="46"/>
        <v xml:space="preserve"> - </v>
      </c>
      <c r="K1521" s="44" t="e">
        <f>INDEX('Helper - Inputs'!$G$15:$G$66,MATCH(J1521,'Helper - Inputs'!$D$15:$D$66,0),1)</f>
        <v>#N/A</v>
      </c>
      <c r="L1521" s="44" t="e">
        <f t="shared" si="47"/>
        <v>#N/A</v>
      </c>
    </row>
    <row r="1522" spans="1:12" x14ac:dyDescent="0.3">
      <c r="A1522" s="2"/>
      <c r="B1522" s="23"/>
      <c r="C1522" s="8"/>
      <c r="D1522" s="8"/>
      <c r="E1522" s="2"/>
      <c r="F1522" s="2"/>
      <c r="G1522" s="8"/>
      <c r="I1522" t="e">
        <f>INDEX('Helper - Drop-downs'!$C$12:$C$24,MATCH(C1522,'Helper - Drop-downs'!$A$12:$A$24,0))</f>
        <v>#N/A</v>
      </c>
      <c r="J1522" s="44" t="str">
        <f t="shared" si="46"/>
        <v xml:space="preserve"> - </v>
      </c>
      <c r="K1522" s="44" t="e">
        <f>INDEX('Helper - Inputs'!$G$15:$G$66,MATCH(J1522,'Helper - Inputs'!$D$15:$D$66,0),1)</f>
        <v>#N/A</v>
      </c>
      <c r="L1522" s="44" t="e">
        <f t="shared" si="47"/>
        <v>#N/A</v>
      </c>
    </row>
    <row r="1523" spans="1:12" x14ac:dyDescent="0.3">
      <c r="A1523" s="2"/>
      <c r="B1523" s="23"/>
      <c r="C1523" s="8"/>
      <c r="D1523" s="8"/>
      <c r="E1523" s="2"/>
      <c r="F1523" s="2"/>
      <c r="G1523" s="8"/>
      <c r="I1523" t="e">
        <f>INDEX('Helper - Drop-downs'!$C$12:$C$24,MATCH(C1523,'Helper - Drop-downs'!$A$12:$A$24,0))</f>
        <v>#N/A</v>
      </c>
      <c r="J1523" s="44" t="str">
        <f t="shared" si="46"/>
        <v xml:space="preserve"> - </v>
      </c>
      <c r="K1523" s="44" t="e">
        <f>INDEX('Helper - Inputs'!$G$15:$G$66,MATCH(J1523,'Helper - Inputs'!$D$15:$D$66,0),1)</f>
        <v>#N/A</v>
      </c>
      <c r="L1523" s="44" t="e">
        <f t="shared" si="47"/>
        <v>#N/A</v>
      </c>
    </row>
    <row r="1524" spans="1:12" x14ac:dyDescent="0.3">
      <c r="A1524" s="2"/>
      <c r="B1524" s="23"/>
      <c r="C1524" s="8"/>
      <c r="D1524" s="8"/>
      <c r="E1524" s="2"/>
      <c r="F1524" s="2"/>
      <c r="G1524" s="8"/>
      <c r="I1524" t="e">
        <f>INDEX('Helper - Drop-downs'!$C$12:$C$24,MATCH(C1524,'Helper - Drop-downs'!$A$12:$A$24,0))</f>
        <v>#N/A</v>
      </c>
      <c r="J1524" s="44" t="str">
        <f t="shared" si="46"/>
        <v xml:space="preserve"> - </v>
      </c>
      <c r="K1524" s="44" t="e">
        <f>INDEX('Helper - Inputs'!$G$15:$G$66,MATCH(J1524,'Helper - Inputs'!$D$15:$D$66,0),1)</f>
        <v>#N/A</v>
      </c>
      <c r="L1524" s="44" t="e">
        <f t="shared" si="47"/>
        <v>#N/A</v>
      </c>
    </row>
    <row r="1525" spans="1:12" x14ac:dyDescent="0.3">
      <c r="A1525" s="2"/>
      <c r="B1525" s="23"/>
      <c r="C1525" s="8"/>
      <c r="D1525" s="8"/>
      <c r="E1525" s="2"/>
      <c r="F1525" s="2"/>
      <c r="G1525" s="8"/>
      <c r="I1525" t="e">
        <f>INDEX('Helper - Drop-downs'!$C$12:$C$24,MATCH(C1525,'Helper - Drop-downs'!$A$12:$A$24,0))</f>
        <v>#N/A</v>
      </c>
      <c r="J1525" s="44" t="str">
        <f t="shared" si="46"/>
        <v xml:space="preserve"> - </v>
      </c>
      <c r="K1525" s="44" t="e">
        <f>INDEX('Helper - Inputs'!$G$15:$G$66,MATCH(J1525,'Helper - Inputs'!$D$15:$D$66,0),1)</f>
        <v>#N/A</v>
      </c>
      <c r="L1525" s="44" t="e">
        <f t="shared" si="47"/>
        <v>#N/A</v>
      </c>
    </row>
    <row r="1526" spans="1:12" x14ac:dyDescent="0.3">
      <c r="A1526" s="2"/>
      <c r="B1526" s="23"/>
      <c r="C1526" s="8"/>
      <c r="D1526" s="8"/>
      <c r="E1526" s="2"/>
      <c r="F1526" s="2"/>
      <c r="G1526" s="8"/>
      <c r="I1526" t="e">
        <f>INDEX('Helper - Drop-downs'!$C$12:$C$24,MATCH(C1526,'Helper - Drop-downs'!$A$12:$A$24,0))</f>
        <v>#N/A</v>
      </c>
      <c r="J1526" s="44" t="str">
        <f t="shared" si="46"/>
        <v xml:space="preserve"> - </v>
      </c>
      <c r="K1526" s="44" t="e">
        <f>INDEX('Helper - Inputs'!$G$15:$G$66,MATCH(J1526,'Helper - Inputs'!$D$15:$D$66,0),1)</f>
        <v>#N/A</v>
      </c>
      <c r="L1526" s="44" t="e">
        <f t="shared" si="47"/>
        <v>#N/A</v>
      </c>
    </row>
    <row r="1527" spans="1:12" x14ac:dyDescent="0.3">
      <c r="A1527" s="2"/>
      <c r="B1527" s="23"/>
      <c r="C1527" s="8"/>
      <c r="D1527" s="8"/>
      <c r="E1527" s="2"/>
      <c r="F1527" s="2"/>
      <c r="G1527" s="8"/>
      <c r="I1527" t="e">
        <f>INDEX('Helper - Drop-downs'!$C$12:$C$24,MATCH(C1527,'Helper - Drop-downs'!$A$12:$A$24,0))</f>
        <v>#N/A</v>
      </c>
      <c r="J1527" s="44" t="str">
        <f t="shared" si="46"/>
        <v xml:space="preserve"> - </v>
      </c>
      <c r="K1527" s="44" t="e">
        <f>INDEX('Helper - Inputs'!$G$15:$G$66,MATCH(J1527,'Helper - Inputs'!$D$15:$D$66,0),1)</f>
        <v>#N/A</v>
      </c>
      <c r="L1527" s="44" t="e">
        <f t="shared" si="47"/>
        <v>#N/A</v>
      </c>
    </row>
    <row r="1528" spans="1:12" x14ac:dyDescent="0.3">
      <c r="A1528" s="2"/>
      <c r="B1528" s="23"/>
      <c r="C1528" s="8"/>
      <c r="D1528" s="8"/>
      <c r="E1528" s="2"/>
      <c r="F1528" s="2"/>
      <c r="G1528" s="8"/>
      <c r="I1528" t="e">
        <f>INDEX('Helper - Drop-downs'!$C$12:$C$24,MATCH(C1528,'Helper - Drop-downs'!$A$12:$A$24,0))</f>
        <v>#N/A</v>
      </c>
      <c r="J1528" s="44" t="str">
        <f t="shared" si="46"/>
        <v xml:space="preserve"> - </v>
      </c>
      <c r="K1528" s="44" t="e">
        <f>INDEX('Helper - Inputs'!$G$15:$G$66,MATCH(J1528,'Helper - Inputs'!$D$15:$D$66,0),1)</f>
        <v>#N/A</v>
      </c>
      <c r="L1528" s="44" t="e">
        <f t="shared" si="47"/>
        <v>#N/A</v>
      </c>
    </row>
    <row r="1529" spans="1:12" x14ac:dyDescent="0.3">
      <c r="A1529" s="2"/>
      <c r="B1529" s="23"/>
      <c r="C1529" s="8"/>
      <c r="D1529" s="8"/>
      <c r="E1529" s="2"/>
      <c r="F1529" s="2"/>
      <c r="G1529" s="8"/>
      <c r="I1529" t="e">
        <f>INDEX('Helper - Drop-downs'!$C$12:$C$24,MATCH(C1529,'Helper - Drop-downs'!$A$12:$A$24,0))</f>
        <v>#N/A</v>
      </c>
      <c r="J1529" s="44" t="str">
        <f t="shared" si="46"/>
        <v xml:space="preserve"> - </v>
      </c>
      <c r="K1529" s="44" t="e">
        <f>INDEX('Helper - Inputs'!$G$15:$G$66,MATCH(J1529,'Helper - Inputs'!$D$15:$D$66,0),1)</f>
        <v>#N/A</v>
      </c>
      <c r="L1529" s="44" t="e">
        <f t="shared" si="47"/>
        <v>#N/A</v>
      </c>
    </row>
    <row r="1530" spans="1:12" x14ac:dyDescent="0.3">
      <c r="A1530" s="2"/>
      <c r="B1530" s="23"/>
      <c r="C1530" s="8"/>
      <c r="D1530" s="8"/>
      <c r="E1530" s="2"/>
      <c r="F1530" s="2"/>
      <c r="G1530" s="8"/>
      <c r="I1530" t="e">
        <f>INDEX('Helper - Drop-downs'!$C$12:$C$24,MATCH(C1530,'Helper - Drop-downs'!$A$12:$A$24,0))</f>
        <v>#N/A</v>
      </c>
      <c r="J1530" s="44" t="str">
        <f t="shared" si="46"/>
        <v xml:space="preserve"> - </v>
      </c>
      <c r="K1530" s="44" t="e">
        <f>INDEX('Helper - Inputs'!$G$15:$G$66,MATCH(J1530,'Helper - Inputs'!$D$15:$D$66,0),1)</f>
        <v>#N/A</v>
      </c>
      <c r="L1530" s="44" t="e">
        <f t="shared" si="47"/>
        <v>#N/A</v>
      </c>
    </row>
    <row r="1531" spans="1:12" x14ac:dyDescent="0.3">
      <c r="A1531" s="2"/>
      <c r="B1531" s="23"/>
      <c r="C1531" s="8"/>
      <c r="D1531" s="8"/>
      <c r="E1531" s="2"/>
      <c r="F1531" s="2"/>
      <c r="G1531" s="8"/>
      <c r="I1531" t="e">
        <f>INDEX('Helper - Drop-downs'!$C$12:$C$24,MATCH(C1531,'Helper - Drop-downs'!$A$12:$A$24,0))</f>
        <v>#N/A</v>
      </c>
      <c r="J1531" s="44" t="str">
        <f t="shared" si="46"/>
        <v xml:space="preserve"> - </v>
      </c>
      <c r="K1531" s="44" t="e">
        <f>INDEX('Helper - Inputs'!$G$15:$G$66,MATCH(J1531,'Helper - Inputs'!$D$15:$D$66,0),1)</f>
        <v>#N/A</v>
      </c>
      <c r="L1531" s="44" t="e">
        <f t="shared" si="47"/>
        <v>#N/A</v>
      </c>
    </row>
    <row r="1532" spans="1:12" x14ac:dyDescent="0.3">
      <c r="A1532" s="2"/>
      <c r="B1532" s="23"/>
      <c r="C1532" s="8"/>
      <c r="D1532" s="8"/>
      <c r="E1532" s="2"/>
      <c r="F1532" s="2"/>
      <c r="G1532" s="8"/>
      <c r="I1532" t="e">
        <f>INDEX('Helper - Drop-downs'!$C$12:$C$24,MATCH(C1532,'Helper - Drop-downs'!$A$12:$A$24,0))</f>
        <v>#N/A</v>
      </c>
      <c r="J1532" s="44" t="str">
        <f t="shared" si="46"/>
        <v xml:space="preserve"> - </v>
      </c>
      <c r="K1532" s="44" t="e">
        <f>INDEX('Helper - Inputs'!$G$15:$G$66,MATCH(J1532,'Helper - Inputs'!$D$15:$D$66,0),1)</f>
        <v>#N/A</v>
      </c>
      <c r="L1532" s="44" t="e">
        <f t="shared" si="47"/>
        <v>#N/A</v>
      </c>
    </row>
    <row r="1533" spans="1:12" x14ac:dyDescent="0.3">
      <c r="A1533" s="2"/>
      <c r="B1533" s="23"/>
      <c r="C1533" s="8"/>
      <c r="D1533" s="8"/>
      <c r="E1533" s="2"/>
      <c r="F1533" s="2"/>
      <c r="G1533" s="8"/>
      <c r="I1533" t="e">
        <f>INDEX('Helper - Drop-downs'!$C$12:$C$24,MATCH(C1533,'Helper - Drop-downs'!$A$12:$A$24,0))</f>
        <v>#N/A</v>
      </c>
      <c r="J1533" s="44" t="str">
        <f t="shared" si="46"/>
        <v xml:space="preserve"> - </v>
      </c>
      <c r="K1533" s="44" t="e">
        <f>INDEX('Helper - Inputs'!$G$15:$G$66,MATCH(J1533,'Helper - Inputs'!$D$15:$D$66,0),1)</f>
        <v>#N/A</v>
      </c>
      <c r="L1533" s="44" t="e">
        <f t="shared" si="47"/>
        <v>#N/A</v>
      </c>
    </row>
    <row r="1534" spans="1:12" x14ac:dyDescent="0.3">
      <c r="A1534" s="2"/>
      <c r="B1534" s="23"/>
      <c r="C1534" s="8"/>
      <c r="D1534" s="8"/>
      <c r="E1534" s="2"/>
      <c r="F1534" s="2"/>
      <c r="G1534" s="8"/>
      <c r="I1534" t="e">
        <f>INDEX('Helper - Drop-downs'!$C$12:$C$24,MATCH(C1534,'Helper - Drop-downs'!$A$12:$A$24,0))</f>
        <v>#N/A</v>
      </c>
      <c r="J1534" s="44" t="str">
        <f t="shared" si="46"/>
        <v xml:space="preserve"> - </v>
      </c>
      <c r="K1534" s="44" t="e">
        <f>INDEX('Helper - Inputs'!$G$15:$G$66,MATCH(J1534,'Helper - Inputs'!$D$15:$D$66,0),1)</f>
        <v>#N/A</v>
      </c>
      <c r="L1534" s="44" t="e">
        <f t="shared" si="47"/>
        <v>#N/A</v>
      </c>
    </row>
    <row r="1535" spans="1:12" x14ac:dyDescent="0.3">
      <c r="A1535" s="2"/>
      <c r="B1535" s="23"/>
      <c r="C1535" s="8"/>
      <c r="D1535" s="8"/>
      <c r="E1535" s="2"/>
      <c r="F1535" s="2"/>
      <c r="G1535" s="8"/>
      <c r="I1535" t="e">
        <f>INDEX('Helper - Drop-downs'!$C$12:$C$24,MATCH(C1535,'Helper - Drop-downs'!$A$12:$A$24,0))</f>
        <v>#N/A</v>
      </c>
      <c r="J1535" s="44" t="str">
        <f t="shared" si="46"/>
        <v xml:space="preserve"> - </v>
      </c>
      <c r="K1535" s="44" t="e">
        <f>INDEX('Helper - Inputs'!$G$15:$G$66,MATCH(J1535,'Helper - Inputs'!$D$15:$D$66,0),1)</f>
        <v>#N/A</v>
      </c>
      <c r="L1535" s="44" t="e">
        <f t="shared" si="47"/>
        <v>#N/A</v>
      </c>
    </row>
    <row r="1536" spans="1:12" x14ac:dyDescent="0.3">
      <c r="A1536" s="2"/>
      <c r="B1536" s="23"/>
      <c r="C1536" s="8"/>
      <c r="D1536" s="8"/>
      <c r="E1536" s="2"/>
      <c r="F1536" s="2"/>
      <c r="G1536" s="8"/>
      <c r="I1536" t="e">
        <f>INDEX('Helper - Drop-downs'!$C$12:$C$24,MATCH(C1536,'Helper - Drop-downs'!$A$12:$A$24,0))</f>
        <v>#N/A</v>
      </c>
      <c r="J1536" s="44" t="str">
        <f t="shared" si="46"/>
        <v xml:space="preserve"> - </v>
      </c>
      <c r="K1536" s="44" t="e">
        <f>INDEX('Helper - Inputs'!$G$15:$G$66,MATCH(J1536,'Helper - Inputs'!$D$15:$D$66,0),1)</f>
        <v>#N/A</v>
      </c>
      <c r="L1536" s="44" t="e">
        <f t="shared" si="47"/>
        <v>#N/A</v>
      </c>
    </row>
    <row r="1537" spans="1:12" x14ac:dyDescent="0.3">
      <c r="A1537" s="2"/>
      <c r="B1537" s="23"/>
      <c r="C1537" s="8"/>
      <c r="D1537" s="8"/>
      <c r="E1537" s="2"/>
      <c r="F1537" s="2"/>
      <c r="G1537" s="8"/>
      <c r="I1537" t="e">
        <f>INDEX('Helper - Drop-downs'!$C$12:$C$24,MATCH(C1537,'Helper - Drop-downs'!$A$12:$A$24,0))</f>
        <v>#N/A</v>
      </c>
      <c r="J1537" s="44" t="str">
        <f t="shared" si="46"/>
        <v xml:space="preserve"> - </v>
      </c>
      <c r="K1537" s="44" t="e">
        <f>INDEX('Helper - Inputs'!$G$15:$G$66,MATCH(J1537,'Helper - Inputs'!$D$15:$D$66,0),1)</f>
        <v>#N/A</v>
      </c>
      <c r="L1537" s="44" t="e">
        <f t="shared" si="47"/>
        <v>#N/A</v>
      </c>
    </row>
    <row r="1538" spans="1:12" x14ac:dyDescent="0.3">
      <c r="A1538" s="2"/>
      <c r="B1538" s="23"/>
      <c r="C1538" s="8"/>
      <c r="D1538" s="8"/>
      <c r="E1538" s="2"/>
      <c r="F1538" s="2"/>
      <c r="G1538" s="8"/>
      <c r="I1538" t="e">
        <f>INDEX('Helper - Drop-downs'!$C$12:$C$24,MATCH(C1538,'Helper - Drop-downs'!$A$12:$A$24,0))</f>
        <v>#N/A</v>
      </c>
      <c r="J1538" s="44" t="str">
        <f t="shared" si="46"/>
        <v xml:space="preserve"> - </v>
      </c>
      <c r="K1538" s="44" t="e">
        <f>INDEX('Helper - Inputs'!$G$15:$G$66,MATCH(J1538,'Helper - Inputs'!$D$15:$D$66,0),1)</f>
        <v>#N/A</v>
      </c>
      <c r="L1538" s="44" t="e">
        <f t="shared" si="47"/>
        <v>#N/A</v>
      </c>
    </row>
    <row r="1539" spans="1:12" x14ac:dyDescent="0.3">
      <c r="A1539" s="2"/>
      <c r="B1539" s="23"/>
      <c r="C1539" s="8"/>
      <c r="D1539" s="8"/>
      <c r="E1539" s="2"/>
      <c r="F1539" s="2"/>
      <c r="G1539" s="8"/>
      <c r="I1539" t="e">
        <f>INDEX('Helper - Drop-downs'!$C$12:$C$24,MATCH(C1539,'Helper - Drop-downs'!$A$12:$A$24,0))</f>
        <v>#N/A</v>
      </c>
      <c r="J1539" s="44" t="str">
        <f t="shared" si="46"/>
        <v xml:space="preserve"> - </v>
      </c>
      <c r="K1539" s="44" t="e">
        <f>INDEX('Helper - Inputs'!$G$15:$G$66,MATCH(J1539,'Helper - Inputs'!$D$15:$D$66,0),1)</f>
        <v>#N/A</v>
      </c>
      <c r="L1539" s="44" t="e">
        <f t="shared" si="47"/>
        <v>#N/A</v>
      </c>
    </row>
    <row r="1540" spans="1:12" x14ac:dyDescent="0.3">
      <c r="A1540" s="2"/>
      <c r="B1540" s="23"/>
      <c r="C1540" s="8"/>
      <c r="D1540" s="8"/>
      <c r="E1540" s="2"/>
      <c r="F1540" s="2"/>
      <c r="G1540" s="8"/>
      <c r="I1540" t="e">
        <f>INDEX('Helper - Drop-downs'!$C$12:$C$24,MATCH(C1540,'Helper - Drop-downs'!$A$12:$A$24,0))</f>
        <v>#N/A</v>
      </c>
      <c r="J1540" s="44" t="str">
        <f t="shared" si="46"/>
        <v xml:space="preserve"> - </v>
      </c>
      <c r="K1540" s="44" t="e">
        <f>INDEX('Helper - Inputs'!$G$15:$G$66,MATCH(J1540,'Helper - Inputs'!$D$15:$D$66,0),1)</f>
        <v>#N/A</v>
      </c>
      <c r="L1540" s="44" t="e">
        <f t="shared" si="47"/>
        <v>#N/A</v>
      </c>
    </row>
    <row r="1541" spans="1:12" x14ac:dyDescent="0.3">
      <c r="A1541" s="2"/>
      <c r="B1541" s="23"/>
      <c r="C1541" s="8"/>
      <c r="D1541" s="8"/>
      <c r="E1541" s="2"/>
      <c r="F1541" s="2"/>
      <c r="G1541" s="8"/>
      <c r="I1541" t="e">
        <f>INDEX('Helper - Drop-downs'!$C$12:$C$24,MATCH(C1541,'Helper - Drop-downs'!$A$12:$A$24,0))</f>
        <v>#N/A</v>
      </c>
      <c r="J1541" s="44" t="str">
        <f t="shared" si="46"/>
        <v xml:space="preserve"> - </v>
      </c>
      <c r="K1541" s="44" t="e">
        <f>INDEX('Helper - Inputs'!$G$15:$G$66,MATCH(J1541,'Helper - Inputs'!$D$15:$D$66,0),1)</f>
        <v>#N/A</v>
      </c>
      <c r="L1541" s="44" t="e">
        <f t="shared" si="47"/>
        <v>#N/A</v>
      </c>
    </row>
    <row r="1542" spans="1:12" x14ac:dyDescent="0.3">
      <c r="A1542" s="2"/>
      <c r="B1542" s="23"/>
      <c r="C1542" s="8"/>
      <c r="D1542" s="8"/>
      <c r="E1542" s="2"/>
      <c r="F1542" s="2"/>
      <c r="G1542" s="8"/>
      <c r="I1542" t="e">
        <f>INDEX('Helper - Drop-downs'!$C$12:$C$24,MATCH(C1542,'Helper - Drop-downs'!$A$12:$A$24,0))</f>
        <v>#N/A</v>
      </c>
      <c r="J1542" s="44" t="str">
        <f t="shared" ref="J1542:J1605" si="48">E1542&amp;" - "&amp;F1542</f>
        <v xml:space="preserve"> - </v>
      </c>
      <c r="K1542" s="44" t="e">
        <f>INDEX('Helper - Inputs'!$G$15:$G$66,MATCH(J1542,'Helper - Inputs'!$D$15:$D$66,0),1)</f>
        <v>#N/A</v>
      </c>
      <c r="L1542" s="44" t="e">
        <f t="shared" ref="L1542:L1605" si="49">E1542&amp;" - "&amp;K1542</f>
        <v>#N/A</v>
      </c>
    </row>
    <row r="1543" spans="1:12" x14ac:dyDescent="0.3">
      <c r="A1543" s="2"/>
      <c r="B1543" s="23"/>
      <c r="C1543" s="8"/>
      <c r="D1543" s="8"/>
      <c r="E1543" s="2"/>
      <c r="F1543" s="2"/>
      <c r="G1543" s="8"/>
      <c r="I1543" t="e">
        <f>INDEX('Helper - Drop-downs'!$C$12:$C$24,MATCH(C1543,'Helper - Drop-downs'!$A$12:$A$24,0))</f>
        <v>#N/A</v>
      </c>
      <c r="J1543" s="44" t="str">
        <f t="shared" si="48"/>
        <v xml:space="preserve"> - </v>
      </c>
      <c r="K1543" s="44" t="e">
        <f>INDEX('Helper - Inputs'!$G$15:$G$66,MATCH(J1543,'Helper - Inputs'!$D$15:$D$66,0),1)</f>
        <v>#N/A</v>
      </c>
      <c r="L1543" s="44" t="e">
        <f t="shared" si="49"/>
        <v>#N/A</v>
      </c>
    </row>
    <row r="1544" spans="1:12" x14ac:dyDescent="0.3">
      <c r="A1544" s="2"/>
      <c r="B1544" s="23"/>
      <c r="C1544" s="8"/>
      <c r="D1544" s="8"/>
      <c r="E1544" s="2"/>
      <c r="F1544" s="2"/>
      <c r="G1544" s="8"/>
      <c r="I1544" t="e">
        <f>INDEX('Helper - Drop-downs'!$C$12:$C$24,MATCH(C1544,'Helper - Drop-downs'!$A$12:$A$24,0))</f>
        <v>#N/A</v>
      </c>
      <c r="J1544" s="44" t="str">
        <f t="shared" si="48"/>
        <v xml:space="preserve"> - </v>
      </c>
      <c r="K1544" s="44" t="e">
        <f>INDEX('Helper - Inputs'!$G$15:$G$66,MATCH(J1544,'Helper - Inputs'!$D$15:$D$66,0),1)</f>
        <v>#N/A</v>
      </c>
      <c r="L1544" s="44" t="e">
        <f t="shared" si="49"/>
        <v>#N/A</v>
      </c>
    </row>
    <row r="1545" spans="1:12" x14ac:dyDescent="0.3">
      <c r="A1545" s="2"/>
      <c r="B1545" s="23"/>
      <c r="C1545" s="8"/>
      <c r="D1545" s="8"/>
      <c r="E1545" s="2"/>
      <c r="F1545" s="2"/>
      <c r="G1545" s="8"/>
      <c r="I1545" t="e">
        <f>INDEX('Helper - Drop-downs'!$C$12:$C$24,MATCH(C1545,'Helper - Drop-downs'!$A$12:$A$24,0))</f>
        <v>#N/A</v>
      </c>
      <c r="J1545" s="44" t="str">
        <f t="shared" si="48"/>
        <v xml:space="preserve"> - </v>
      </c>
      <c r="K1545" s="44" t="e">
        <f>INDEX('Helper - Inputs'!$G$15:$G$66,MATCH(J1545,'Helper - Inputs'!$D$15:$D$66,0),1)</f>
        <v>#N/A</v>
      </c>
      <c r="L1545" s="44" t="e">
        <f t="shared" si="49"/>
        <v>#N/A</v>
      </c>
    </row>
    <row r="1546" spans="1:12" x14ac:dyDescent="0.3">
      <c r="A1546" s="2"/>
      <c r="B1546" s="23"/>
      <c r="C1546" s="8"/>
      <c r="D1546" s="8"/>
      <c r="E1546" s="2"/>
      <c r="F1546" s="2"/>
      <c r="G1546" s="8"/>
      <c r="I1546" t="e">
        <f>INDEX('Helper - Drop-downs'!$C$12:$C$24,MATCH(C1546,'Helper - Drop-downs'!$A$12:$A$24,0))</f>
        <v>#N/A</v>
      </c>
      <c r="J1546" s="44" t="str">
        <f t="shared" si="48"/>
        <v xml:space="preserve"> - </v>
      </c>
      <c r="K1546" s="44" t="e">
        <f>INDEX('Helper - Inputs'!$G$15:$G$66,MATCH(J1546,'Helper - Inputs'!$D$15:$D$66,0),1)</f>
        <v>#N/A</v>
      </c>
      <c r="L1546" s="44" t="e">
        <f t="shared" si="49"/>
        <v>#N/A</v>
      </c>
    </row>
    <row r="1547" spans="1:12" x14ac:dyDescent="0.3">
      <c r="A1547" s="2"/>
      <c r="B1547" s="23"/>
      <c r="C1547" s="8"/>
      <c r="D1547" s="8"/>
      <c r="E1547" s="2"/>
      <c r="F1547" s="2"/>
      <c r="G1547" s="8"/>
      <c r="I1547" t="e">
        <f>INDEX('Helper - Drop-downs'!$C$12:$C$24,MATCH(C1547,'Helper - Drop-downs'!$A$12:$A$24,0))</f>
        <v>#N/A</v>
      </c>
      <c r="J1547" s="44" t="str">
        <f t="shared" si="48"/>
        <v xml:space="preserve"> - </v>
      </c>
      <c r="K1547" s="44" t="e">
        <f>INDEX('Helper - Inputs'!$G$15:$G$66,MATCH(J1547,'Helper - Inputs'!$D$15:$D$66,0),1)</f>
        <v>#N/A</v>
      </c>
      <c r="L1547" s="44" t="e">
        <f t="shared" si="49"/>
        <v>#N/A</v>
      </c>
    </row>
    <row r="1548" spans="1:12" x14ac:dyDescent="0.3">
      <c r="A1548" s="2"/>
      <c r="B1548" s="23"/>
      <c r="C1548" s="8"/>
      <c r="D1548" s="8"/>
      <c r="E1548" s="2"/>
      <c r="F1548" s="2"/>
      <c r="G1548" s="8"/>
      <c r="I1548" t="e">
        <f>INDEX('Helper - Drop-downs'!$C$12:$C$24,MATCH(C1548,'Helper - Drop-downs'!$A$12:$A$24,0))</f>
        <v>#N/A</v>
      </c>
      <c r="J1548" s="44" t="str">
        <f t="shared" si="48"/>
        <v xml:space="preserve"> - </v>
      </c>
      <c r="K1548" s="44" t="e">
        <f>INDEX('Helper - Inputs'!$G$15:$G$66,MATCH(J1548,'Helper - Inputs'!$D$15:$D$66,0),1)</f>
        <v>#N/A</v>
      </c>
      <c r="L1548" s="44" t="e">
        <f t="shared" si="49"/>
        <v>#N/A</v>
      </c>
    </row>
    <row r="1549" spans="1:12" x14ac:dyDescent="0.3">
      <c r="A1549" s="2"/>
      <c r="B1549" s="23"/>
      <c r="C1549" s="8"/>
      <c r="D1549" s="8"/>
      <c r="E1549" s="2"/>
      <c r="F1549" s="2"/>
      <c r="G1549" s="8"/>
      <c r="I1549" t="e">
        <f>INDEX('Helper - Drop-downs'!$C$12:$C$24,MATCH(C1549,'Helper - Drop-downs'!$A$12:$A$24,0))</f>
        <v>#N/A</v>
      </c>
      <c r="J1549" s="44" t="str">
        <f t="shared" si="48"/>
        <v xml:space="preserve"> - </v>
      </c>
      <c r="K1549" s="44" t="e">
        <f>INDEX('Helper - Inputs'!$G$15:$G$66,MATCH(J1549,'Helper - Inputs'!$D$15:$D$66,0),1)</f>
        <v>#N/A</v>
      </c>
      <c r="L1549" s="44" t="e">
        <f t="shared" si="49"/>
        <v>#N/A</v>
      </c>
    </row>
    <row r="1550" spans="1:12" x14ac:dyDescent="0.3">
      <c r="A1550" s="2"/>
      <c r="B1550" s="23"/>
      <c r="C1550" s="8"/>
      <c r="D1550" s="8"/>
      <c r="E1550" s="2"/>
      <c r="F1550" s="2"/>
      <c r="G1550" s="8"/>
      <c r="I1550" t="e">
        <f>INDEX('Helper - Drop-downs'!$C$12:$C$24,MATCH(C1550,'Helper - Drop-downs'!$A$12:$A$24,0))</f>
        <v>#N/A</v>
      </c>
      <c r="J1550" s="44" t="str">
        <f t="shared" si="48"/>
        <v xml:space="preserve"> - </v>
      </c>
      <c r="K1550" s="44" t="e">
        <f>INDEX('Helper - Inputs'!$G$15:$G$66,MATCH(J1550,'Helper - Inputs'!$D$15:$D$66,0),1)</f>
        <v>#N/A</v>
      </c>
      <c r="L1550" s="44" t="e">
        <f t="shared" si="49"/>
        <v>#N/A</v>
      </c>
    </row>
    <row r="1551" spans="1:12" x14ac:dyDescent="0.3">
      <c r="A1551" s="2"/>
      <c r="B1551" s="23"/>
      <c r="C1551" s="8"/>
      <c r="D1551" s="8"/>
      <c r="E1551" s="2"/>
      <c r="F1551" s="2"/>
      <c r="G1551" s="8"/>
      <c r="I1551" t="e">
        <f>INDEX('Helper - Drop-downs'!$C$12:$C$24,MATCH(C1551,'Helper - Drop-downs'!$A$12:$A$24,0))</f>
        <v>#N/A</v>
      </c>
      <c r="J1551" s="44" t="str">
        <f t="shared" si="48"/>
        <v xml:space="preserve"> - </v>
      </c>
      <c r="K1551" s="44" t="e">
        <f>INDEX('Helper - Inputs'!$G$15:$G$66,MATCH(J1551,'Helper - Inputs'!$D$15:$D$66,0),1)</f>
        <v>#N/A</v>
      </c>
      <c r="L1551" s="44" t="e">
        <f t="shared" si="49"/>
        <v>#N/A</v>
      </c>
    </row>
    <row r="1552" spans="1:12" x14ac:dyDescent="0.3">
      <c r="A1552" s="2"/>
      <c r="B1552" s="23"/>
      <c r="C1552" s="8"/>
      <c r="D1552" s="8"/>
      <c r="E1552" s="2"/>
      <c r="F1552" s="2"/>
      <c r="G1552" s="8"/>
      <c r="I1552" t="e">
        <f>INDEX('Helper - Drop-downs'!$C$12:$C$24,MATCH(C1552,'Helper - Drop-downs'!$A$12:$A$24,0))</f>
        <v>#N/A</v>
      </c>
      <c r="J1552" s="44" t="str">
        <f t="shared" si="48"/>
        <v xml:space="preserve"> - </v>
      </c>
      <c r="K1552" s="44" t="e">
        <f>INDEX('Helper - Inputs'!$G$15:$G$66,MATCH(J1552,'Helper - Inputs'!$D$15:$D$66,0),1)</f>
        <v>#N/A</v>
      </c>
      <c r="L1552" s="44" t="e">
        <f t="shared" si="49"/>
        <v>#N/A</v>
      </c>
    </row>
    <row r="1553" spans="1:12" x14ac:dyDescent="0.3">
      <c r="A1553" s="2"/>
      <c r="B1553" s="23"/>
      <c r="C1553" s="8"/>
      <c r="D1553" s="8"/>
      <c r="E1553" s="2"/>
      <c r="F1553" s="2"/>
      <c r="G1553" s="8"/>
      <c r="I1553" t="e">
        <f>INDEX('Helper - Drop-downs'!$C$12:$C$24,MATCH(C1553,'Helper - Drop-downs'!$A$12:$A$24,0))</f>
        <v>#N/A</v>
      </c>
      <c r="J1553" s="44" t="str">
        <f t="shared" si="48"/>
        <v xml:space="preserve"> - </v>
      </c>
      <c r="K1553" s="44" t="e">
        <f>INDEX('Helper - Inputs'!$G$15:$G$66,MATCH(J1553,'Helper - Inputs'!$D$15:$D$66,0),1)</f>
        <v>#N/A</v>
      </c>
      <c r="L1553" s="44" t="e">
        <f t="shared" si="49"/>
        <v>#N/A</v>
      </c>
    </row>
    <row r="1554" spans="1:12" x14ac:dyDescent="0.3">
      <c r="A1554" s="2"/>
      <c r="B1554" s="23"/>
      <c r="C1554" s="8"/>
      <c r="D1554" s="8"/>
      <c r="E1554" s="2"/>
      <c r="F1554" s="2"/>
      <c r="G1554" s="8"/>
      <c r="I1554" t="e">
        <f>INDEX('Helper - Drop-downs'!$C$12:$C$24,MATCH(C1554,'Helper - Drop-downs'!$A$12:$A$24,0))</f>
        <v>#N/A</v>
      </c>
      <c r="J1554" s="44" t="str">
        <f t="shared" si="48"/>
        <v xml:space="preserve"> - </v>
      </c>
      <c r="K1554" s="44" t="e">
        <f>INDEX('Helper - Inputs'!$G$15:$G$66,MATCH(J1554,'Helper - Inputs'!$D$15:$D$66,0),1)</f>
        <v>#N/A</v>
      </c>
      <c r="L1554" s="44" t="e">
        <f t="shared" si="49"/>
        <v>#N/A</v>
      </c>
    </row>
    <row r="1555" spans="1:12" x14ac:dyDescent="0.3">
      <c r="A1555" s="2"/>
      <c r="B1555" s="23"/>
      <c r="C1555" s="8"/>
      <c r="D1555" s="8"/>
      <c r="E1555" s="2"/>
      <c r="F1555" s="2"/>
      <c r="G1555" s="8"/>
      <c r="I1555" t="e">
        <f>INDEX('Helper - Drop-downs'!$C$12:$C$24,MATCH(C1555,'Helper - Drop-downs'!$A$12:$A$24,0))</f>
        <v>#N/A</v>
      </c>
      <c r="J1555" s="44" t="str">
        <f t="shared" si="48"/>
        <v xml:space="preserve"> - </v>
      </c>
      <c r="K1555" s="44" t="e">
        <f>INDEX('Helper - Inputs'!$G$15:$G$66,MATCH(J1555,'Helper - Inputs'!$D$15:$D$66,0),1)</f>
        <v>#N/A</v>
      </c>
      <c r="L1555" s="44" t="e">
        <f t="shared" si="49"/>
        <v>#N/A</v>
      </c>
    </row>
    <row r="1556" spans="1:12" x14ac:dyDescent="0.3">
      <c r="A1556" s="2"/>
      <c r="B1556" s="23"/>
      <c r="C1556" s="8"/>
      <c r="D1556" s="8"/>
      <c r="E1556" s="2"/>
      <c r="F1556" s="2"/>
      <c r="G1556" s="8"/>
      <c r="I1556" t="e">
        <f>INDEX('Helper - Drop-downs'!$C$12:$C$24,MATCH(C1556,'Helper - Drop-downs'!$A$12:$A$24,0))</f>
        <v>#N/A</v>
      </c>
      <c r="J1556" s="44" t="str">
        <f t="shared" si="48"/>
        <v xml:space="preserve"> - </v>
      </c>
      <c r="K1556" s="44" t="e">
        <f>INDEX('Helper - Inputs'!$G$15:$G$66,MATCH(J1556,'Helper - Inputs'!$D$15:$D$66,0),1)</f>
        <v>#N/A</v>
      </c>
      <c r="L1556" s="44" t="e">
        <f t="shared" si="49"/>
        <v>#N/A</v>
      </c>
    </row>
    <row r="1557" spans="1:12" x14ac:dyDescent="0.3">
      <c r="A1557" s="2"/>
      <c r="B1557" s="23"/>
      <c r="C1557" s="8"/>
      <c r="D1557" s="8"/>
      <c r="E1557" s="2"/>
      <c r="F1557" s="2"/>
      <c r="G1557" s="8"/>
      <c r="I1557" t="e">
        <f>INDEX('Helper - Drop-downs'!$C$12:$C$24,MATCH(C1557,'Helper - Drop-downs'!$A$12:$A$24,0))</f>
        <v>#N/A</v>
      </c>
      <c r="J1557" s="44" t="str">
        <f t="shared" si="48"/>
        <v xml:space="preserve"> - </v>
      </c>
      <c r="K1557" s="44" t="e">
        <f>INDEX('Helper - Inputs'!$G$15:$G$66,MATCH(J1557,'Helper - Inputs'!$D$15:$D$66,0),1)</f>
        <v>#N/A</v>
      </c>
      <c r="L1557" s="44" t="e">
        <f t="shared" si="49"/>
        <v>#N/A</v>
      </c>
    </row>
    <row r="1558" spans="1:12" x14ac:dyDescent="0.3">
      <c r="A1558" s="2"/>
      <c r="B1558" s="23"/>
      <c r="C1558" s="8"/>
      <c r="D1558" s="8"/>
      <c r="E1558" s="2"/>
      <c r="F1558" s="2"/>
      <c r="G1558" s="8"/>
      <c r="I1558" t="e">
        <f>INDEX('Helper - Drop-downs'!$C$12:$C$24,MATCH(C1558,'Helper - Drop-downs'!$A$12:$A$24,0))</f>
        <v>#N/A</v>
      </c>
      <c r="J1558" s="44" t="str">
        <f t="shared" si="48"/>
        <v xml:space="preserve"> - </v>
      </c>
      <c r="K1558" s="44" t="e">
        <f>INDEX('Helper - Inputs'!$G$15:$G$66,MATCH(J1558,'Helper - Inputs'!$D$15:$D$66,0),1)</f>
        <v>#N/A</v>
      </c>
      <c r="L1558" s="44" t="e">
        <f t="shared" si="49"/>
        <v>#N/A</v>
      </c>
    </row>
    <row r="1559" spans="1:12" x14ac:dyDescent="0.3">
      <c r="A1559" s="2"/>
      <c r="B1559" s="23"/>
      <c r="C1559" s="8"/>
      <c r="D1559" s="8"/>
      <c r="E1559" s="2"/>
      <c r="F1559" s="2"/>
      <c r="G1559" s="8"/>
      <c r="I1559" t="e">
        <f>INDEX('Helper - Drop-downs'!$C$12:$C$24,MATCH(C1559,'Helper - Drop-downs'!$A$12:$A$24,0))</f>
        <v>#N/A</v>
      </c>
      <c r="J1559" s="44" t="str">
        <f t="shared" si="48"/>
        <v xml:space="preserve"> - </v>
      </c>
      <c r="K1559" s="44" t="e">
        <f>INDEX('Helper - Inputs'!$G$15:$G$66,MATCH(J1559,'Helper - Inputs'!$D$15:$D$66,0),1)</f>
        <v>#N/A</v>
      </c>
      <c r="L1559" s="44" t="e">
        <f t="shared" si="49"/>
        <v>#N/A</v>
      </c>
    </row>
    <row r="1560" spans="1:12" x14ac:dyDescent="0.3">
      <c r="A1560" s="2"/>
      <c r="B1560" s="23"/>
      <c r="C1560" s="8"/>
      <c r="D1560" s="8"/>
      <c r="E1560" s="2"/>
      <c r="F1560" s="2"/>
      <c r="G1560" s="8"/>
      <c r="I1560" t="e">
        <f>INDEX('Helper - Drop-downs'!$C$12:$C$24,MATCH(C1560,'Helper - Drop-downs'!$A$12:$A$24,0))</f>
        <v>#N/A</v>
      </c>
      <c r="J1560" s="44" t="str">
        <f t="shared" si="48"/>
        <v xml:space="preserve"> - </v>
      </c>
      <c r="K1560" s="44" t="e">
        <f>INDEX('Helper - Inputs'!$G$15:$G$66,MATCH(J1560,'Helper - Inputs'!$D$15:$D$66,0),1)</f>
        <v>#N/A</v>
      </c>
      <c r="L1560" s="44" t="e">
        <f t="shared" si="49"/>
        <v>#N/A</v>
      </c>
    </row>
    <row r="1561" spans="1:12" x14ac:dyDescent="0.3">
      <c r="A1561" s="2"/>
      <c r="B1561" s="23"/>
      <c r="C1561" s="8"/>
      <c r="D1561" s="8"/>
      <c r="E1561" s="2"/>
      <c r="F1561" s="2"/>
      <c r="G1561" s="8"/>
      <c r="I1561" t="e">
        <f>INDEX('Helper - Drop-downs'!$C$12:$C$24,MATCH(C1561,'Helper - Drop-downs'!$A$12:$A$24,0))</f>
        <v>#N/A</v>
      </c>
      <c r="J1561" s="44" t="str">
        <f t="shared" si="48"/>
        <v xml:space="preserve"> - </v>
      </c>
      <c r="K1561" s="44" t="e">
        <f>INDEX('Helper - Inputs'!$G$15:$G$66,MATCH(J1561,'Helper - Inputs'!$D$15:$D$66,0),1)</f>
        <v>#N/A</v>
      </c>
      <c r="L1561" s="44" t="e">
        <f t="shared" si="49"/>
        <v>#N/A</v>
      </c>
    </row>
    <row r="1562" spans="1:12" x14ac:dyDescent="0.3">
      <c r="A1562" s="2"/>
      <c r="B1562" s="23"/>
      <c r="C1562" s="8"/>
      <c r="D1562" s="8"/>
      <c r="E1562" s="2"/>
      <c r="F1562" s="2"/>
      <c r="G1562" s="8"/>
      <c r="I1562" t="e">
        <f>INDEX('Helper - Drop-downs'!$C$12:$C$24,MATCH(C1562,'Helper - Drop-downs'!$A$12:$A$24,0))</f>
        <v>#N/A</v>
      </c>
      <c r="J1562" s="44" t="str">
        <f t="shared" si="48"/>
        <v xml:space="preserve"> - </v>
      </c>
      <c r="K1562" s="44" t="e">
        <f>INDEX('Helper - Inputs'!$G$15:$G$66,MATCH(J1562,'Helper - Inputs'!$D$15:$D$66,0),1)</f>
        <v>#N/A</v>
      </c>
      <c r="L1562" s="44" t="e">
        <f t="shared" si="49"/>
        <v>#N/A</v>
      </c>
    </row>
    <row r="1563" spans="1:12" x14ac:dyDescent="0.3">
      <c r="A1563" s="2"/>
      <c r="B1563" s="23"/>
      <c r="C1563" s="8"/>
      <c r="D1563" s="8"/>
      <c r="E1563" s="2"/>
      <c r="F1563" s="2"/>
      <c r="G1563" s="8"/>
      <c r="I1563" t="e">
        <f>INDEX('Helper - Drop-downs'!$C$12:$C$24,MATCH(C1563,'Helper - Drop-downs'!$A$12:$A$24,0))</f>
        <v>#N/A</v>
      </c>
      <c r="J1563" s="44" t="str">
        <f t="shared" si="48"/>
        <v xml:space="preserve"> - </v>
      </c>
      <c r="K1563" s="44" t="e">
        <f>INDEX('Helper - Inputs'!$G$15:$G$66,MATCH(J1563,'Helper - Inputs'!$D$15:$D$66,0),1)</f>
        <v>#N/A</v>
      </c>
      <c r="L1563" s="44" t="e">
        <f t="shared" si="49"/>
        <v>#N/A</v>
      </c>
    </row>
    <row r="1564" spans="1:12" x14ac:dyDescent="0.3">
      <c r="A1564" s="2"/>
      <c r="B1564" s="23"/>
      <c r="C1564" s="8"/>
      <c r="D1564" s="8"/>
      <c r="E1564" s="2"/>
      <c r="F1564" s="2"/>
      <c r="G1564" s="8"/>
      <c r="I1564" t="e">
        <f>INDEX('Helper - Drop-downs'!$C$12:$C$24,MATCH(C1564,'Helper - Drop-downs'!$A$12:$A$24,0))</f>
        <v>#N/A</v>
      </c>
      <c r="J1564" s="44" t="str">
        <f t="shared" si="48"/>
        <v xml:space="preserve"> - </v>
      </c>
      <c r="K1564" s="44" t="e">
        <f>INDEX('Helper - Inputs'!$G$15:$G$66,MATCH(J1564,'Helper - Inputs'!$D$15:$D$66,0),1)</f>
        <v>#N/A</v>
      </c>
      <c r="L1564" s="44" t="e">
        <f t="shared" si="49"/>
        <v>#N/A</v>
      </c>
    </row>
    <row r="1565" spans="1:12" x14ac:dyDescent="0.3">
      <c r="A1565" s="2"/>
      <c r="B1565" s="23"/>
      <c r="C1565" s="8"/>
      <c r="D1565" s="8"/>
      <c r="E1565" s="2"/>
      <c r="F1565" s="2"/>
      <c r="G1565" s="8"/>
      <c r="I1565" t="e">
        <f>INDEX('Helper - Drop-downs'!$C$12:$C$24,MATCH(C1565,'Helper - Drop-downs'!$A$12:$A$24,0))</f>
        <v>#N/A</v>
      </c>
      <c r="J1565" s="44" t="str">
        <f t="shared" si="48"/>
        <v xml:space="preserve"> - </v>
      </c>
      <c r="K1565" s="44" t="e">
        <f>INDEX('Helper - Inputs'!$G$15:$G$66,MATCH(J1565,'Helper - Inputs'!$D$15:$D$66,0),1)</f>
        <v>#N/A</v>
      </c>
      <c r="L1565" s="44" t="e">
        <f t="shared" si="49"/>
        <v>#N/A</v>
      </c>
    </row>
    <row r="1566" spans="1:12" x14ac:dyDescent="0.3">
      <c r="A1566" s="2"/>
      <c r="B1566" s="23"/>
      <c r="C1566" s="8"/>
      <c r="D1566" s="8"/>
      <c r="E1566" s="2"/>
      <c r="F1566" s="2"/>
      <c r="G1566" s="8"/>
      <c r="I1566" t="e">
        <f>INDEX('Helper - Drop-downs'!$C$12:$C$24,MATCH(C1566,'Helper - Drop-downs'!$A$12:$A$24,0))</f>
        <v>#N/A</v>
      </c>
      <c r="J1566" s="44" t="str">
        <f t="shared" si="48"/>
        <v xml:space="preserve"> - </v>
      </c>
      <c r="K1566" s="44" t="e">
        <f>INDEX('Helper - Inputs'!$G$15:$G$66,MATCH(J1566,'Helper - Inputs'!$D$15:$D$66,0),1)</f>
        <v>#N/A</v>
      </c>
      <c r="L1566" s="44" t="e">
        <f t="shared" si="49"/>
        <v>#N/A</v>
      </c>
    </row>
    <row r="1567" spans="1:12" x14ac:dyDescent="0.3">
      <c r="A1567" s="2"/>
      <c r="B1567" s="23"/>
      <c r="C1567" s="8"/>
      <c r="D1567" s="8"/>
      <c r="E1567" s="2"/>
      <c r="F1567" s="2"/>
      <c r="G1567" s="8"/>
      <c r="I1567" t="e">
        <f>INDEX('Helper - Drop-downs'!$C$12:$C$24,MATCH(C1567,'Helper - Drop-downs'!$A$12:$A$24,0))</f>
        <v>#N/A</v>
      </c>
      <c r="J1567" s="44" t="str">
        <f t="shared" si="48"/>
        <v xml:space="preserve"> - </v>
      </c>
      <c r="K1567" s="44" t="e">
        <f>INDEX('Helper - Inputs'!$G$15:$G$66,MATCH(J1567,'Helper - Inputs'!$D$15:$D$66,0),1)</f>
        <v>#N/A</v>
      </c>
      <c r="L1567" s="44" t="e">
        <f t="shared" si="49"/>
        <v>#N/A</v>
      </c>
    </row>
    <row r="1568" spans="1:12" x14ac:dyDescent="0.3">
      <c r="A1568" s="2"/>
      <c r="B1568" s="23"/>
      <c r="C1568" s="8"/>
      <c r="D1568" s="8"/>
      <c r="E1568" s="2"/>
      <c r="F1568" s="2"/>
      <c r="G1568" s="8"/>
      <c r="I1568" t="e">
        <f>INDEX('Helper - Drop-downs'!$C$12:$C$24,MATCH(C1568,'Helper - Drop-downs'!$A$12:$A$24,0))</f>
        <v>#N/A</v>
      </c>
      <c r="J1568" s="44" t="str">
        <f t="shared" si="48"/>
        <v xml:space="preserve"> - </v>
      </c>
      <c r="K1568" s="44" t="e">
        <f>INDEX('Helper - Inputs'!$G$15:$G$66,MATCH(J1568,'Helper - Inputs'!$D$15:$D$66,0),1)</f>
        <v>#N/A</v>
      </c>
      <c r="L1568" s="44" t="e">
        <f t="shared" si="49"/>
        <v>#N/A</v>
      </c>
    </row>
    <row r="1569" spans="1:12" x14ac:dyDescent="0.3">
      <c r="A1569" s="2"/>
      <c r="B1569" s="23"/>
      <c r="C1569" s="8"/>
      <c r="D1569" s="8"/>
      <c r="E1569" s="2"/>
      <c r="F1569" s="2"/>
      <c r="G1569" s="8"/>
      <c r="I1569" t="e">
        <f>INDEX('Helper - Drop-downs'!$C$12:$C$24,MATCH(C1569,'Helper - Drop-downs'!$A$12:$A$24,0))</f>
        <v>#N/A</v>
      </c>
      <c r="J1569" s="44" t="str">
        <f t="shared" si="48"/>
        <v xml:space="preserve"> - </v>
      </c>
      <c r="K1569" s="44" t="e">
        <f>INDEX('Helper - Inputs'!$G$15:$G$66,MATCH(J1569,'Helper - Inputs'!$D$15:$D$66,0),1)</f>
        <v>#N/A</v>
      </c>
      <c r="L1569" s="44" t="e">
        <f t="shared" si="49"/>
        <v>#N/A</v>
      </c>
    </row>
    <row r="1570" spans="1:12" x14ac:dyDescent="0.3">
      <c r="A1570" s="2"/>
      <c r="B1570" s="23"/>
      <c r="C1570" s="8"/>
      <c r="D1570" s="8"/>
      <c r="E1570" s="2"/>
      <c r="F1570" s="2"/>
      <c r="G1570" s="8"/>
      <c r="I1570" t="e">
        <f>INDEX('Helper - Drop-downs'!$C$12:$C$24,MATCH(C1570,'Helper - Drop-downs'!$A$12:$A$24,0))</f>
        <v>#N/A</v>
      </c>
      <c r="J1570" s="44" t="str">
        <f t="shared" si="48"/>
        <v xml:space="preserve"> - </v>
      </c>
      <c r="K1570" s="44" t="e">
        <f>INDEX('Helper - Inputs'!$G$15:$G$66,MATCH(J1570,'Helper - Inputs'!$D$15:$D$66,0),1)</f>
        <v>#N/A</v>
      </c>
      <c r="L1570" s="44" t="e">
        <f t="shared" si="49"/>
        <v>#N/A</v>
      </c>
    </row>
    <row r="1571" spans="1:12" x14ac:dyDescent="0.3">
      <c r="A1571" s="2"/>
      <c r="B1571" s="23"/>
      <c r="C1571" s="8"/>
      <c r="D1571" s="8"/>
      <c r="E1571" s="2"/>
      <c r="F1571" s="2"/>
      <c r="G1571" s="8"/>
      <c r="I1571" t="e">
        <f>INDEX('Helper - Drop-downs'!$C$12:$C$24,MATCH(C1571,'Helper - Drop-downs'!$A$12:$A$24,0))</f>
        <v>#N/A</v>
      </c>
      <c r="J1571" s="44" t="str">
        <f t="shared" si="48"/>
        <v xml:space="preserve"> - </v>
      </c>
      <c r="K1571" s="44" t="e">
        <f>INDEX('Helper - Inputs'!$G$15:$G$66,MATCH(J1571,'Helper - Inputs'!$D$15:$D$66,0),1)</f>
        <v>#N/A</v>
      </c>
      <c r="L1571" s="44" t="e">
        <f t="shared" si="49"/>
        <v>#N/A</v>
      </c>
    </row>
    <row r="1572" spans="1:12" x14ac:dyDescent="0.3">
      <c r="A1572" s="2"/>
      <c r="B1572" s="23"/>
      <c r="C1572" s="8"/>
      <c r="D1572" s="8"/>
      <c r="E1572" s="2"/>
      <c r="F1572" s="2"/>
      <c r="G1572" s="8"/>
      <c r="I1572" t="e">
        <f>INDEX('Helper - Drop-downs'!$C$12:$C$24,MATCH(C1572,'Helper - Drop-downs'!$A$12:$A$24,0))</f>
        <v>#N/A</v>
      </c>
      <c r="J1572" s="44" t="str">
        <f t="shared" si="48"/>
        <v xml:space="preserve"> - </v>
      </c>
      <c r="K1572" s="44" t="e">
        <f>INDEX('Helper - Inputs'!$G$15:$G$66,MATCH(J1572,'Helper - Inputs'!$D$15:$D$66,0),1)</f>
        <v>#N/A</v>
      </c>
      <c r="L1572" s="44" t="e">
        <f t="shared" si="49"/>
        <v>#N/A</v>
      </c>
    </row>
    <row r="1573" spans="1:12" x14ac:dyDescent="0.3">
      <c r="A1573" s="2"/>
      <c r="B1573" s="23"/>
      <c r="C1573" s="8"/>
      <c r="D1573" s="8"/>
      <c r="E1573" s="2"/>
      <c r="F1573" s="2"/>
      <c r="G1573" s="8"/>
      <c r="I1573" t="e">
        <f>INDEX('Helper - Drop-downs'!$C$12:$C$24,MATCH(C1573,'Helper - Drop-downs'!$A$12:$A$24,0))</f>
        <v>#N/A</v>
      </c>
      <c r="J1573" s="44" t="str">
        <f t="shared" si="48"/>
        <v xml:space="preserve"> - </v>
      </c>
      <c r="K1573" s="44" t="e">
        <f>INDEX('Helper - Inputs'!$G$15:$G$66,MATCH(J1573,'Helper - Inputs'!$D$15:$D$66,0),1)</f>
        <v>#N/A</v>
      </c>
      <c r="L1573" s="44" t="e">
        <f t="shared" si="49"/>
        <v>#N/A</v>
      </c>
    </row>
    <row r="1574" spans="1:12" x14ac:dyDescent="0.3">
      <c r="A1574" s="2"/>
      <c r="B1574" s="23"/>
      <c r="C1574" s="8"/>
      <c r="D1574" s="8"/>
      <c r="E1574" s="2"/>
      <c r="F1574" s="2"/>
      <c r="G1574" s="8"/>
      <c r="I1574" t="e">
        <f>INDEX('Helper - Drop-downs'!$C$12:$C$24,MATCH(C1574,'Helper - Drop-downs'!$A$12:$A$24,0))</f>
        <v>#N/A</v>
      </c>
      <c r="J1574" s="44" t="str">
        <f t="shared" si="48"/>
        <v xml:space="preserve"> - </v>
      </c>
      <c r="K1574" s="44" t="e">
        <f>INDEX('Helper - Inputs'!$G$15:$G$66,MATCH(J1574,'Helper - Inputs'!$D$15:$D$66,0),1)</f>
        <v>#N/A</v>
      </c>
      <c r="L1574" s="44" t="e">
        <f t="shared" si="49"/>
        <v>#N/A</v>
      </c>
    </row>
    <row r="1575" spans="1:12" x14ac:dyDescent="0.3">
      <c r="A1575" s="2"/>
      <c r="B1575" s="23"/>
      <c r="C1575" s="8"/>
      <c r="D1575" s="8"/>
      <c r="E1575" s="2"/>
      <c r="F1575" s="2"/>
      <c r="G1575" s="8"/>
      <c r="I1575" t="e">
        <f>INDEX('Helper - Drop-downs'!$C$12:$C$24,MATCH(C1575,'Helper - Drop-downs'!$A$12:$A$24,0))</f>
        <v>#N/A</v>
      </c>
      <c r="J1575" s="44" t="str">
        <f t="shared" si="48"/>
        <v xml:space="preserve"> - </v>
      </c>
      <c r="K1575" s="44" t="e">
        <f>INDEX('Helper - Inputs'!$G$15:$G$66,MATCH(J1575,'Helper - Inputs'!$D$15:$D$66,0),1)</f>
        <v>#N/A</v>
      </c>
      <c r="L1575" s="44" t="e">
        <f t="shared" si="49"/>
        <v>#N/A</v>
      </c>
    </row>
    <row r="1576" spans="1:12" x14ac:dyDescent="0.3">
      <c r="A1576" s="2"/>
      <c r="B1576" s="23"/>
      <c r="C1576" s="8"/>
      <c r="D1576" s="8"/>
      <c r="E1576" s="2"/>
      <c r="F1576" s="2"/>
      <c r="G1576" s="8"/>
      <c r="I1576" t="e">
        <f>INDEX('Helper - Drop-downs'!$C$12:$C$24,MATCH(C1576,'Helper - Drop-downs'!$A$12:$A$24,0))</f>
        <v>#N/A</v>
      </c>
      <c r="J1576" s="44" t="str">
        <f t="shared" si="48"/>
        <v xml:space="preserve"> - </v>
      </c>
      <c r="K1576" s="44" t="e">
        <f>INDEX('Helper - Inputs'!$G$15:$G$66,MATCH(J1576,'Helper - Inputs'!$D$15:$D$66,0),1)</f>
        <v>#N/A</v>
      </c>
      <c r="L1576" s="44" t="e">
        <f t="shared" si="49"/>
        <v>#N/A</v>
      </c>
    </row>
    <row r="1577" spans="1:12" x14ac:dyDescent="0.3">
      <c r="A1577" s="2"/>
      <c r="B1577" s="23"/>
      <c r="C1577" s="8"/>
      <c r="D1577" s="8"/>
      <c r="E1577" s="2"/>
      <c r="F1577" s="2"/>
      <c r="G1577" s="8"/>
      <c r="I1577" t="e">
        <f>INDEX('Helper - Drop-downs'!$C$12:$C$24,MATCH(C1577,'Helper - Drop-downs'!$A$12:$A$24,0))</f>
        <v>#N/A</v>
      </c>
      <c r="J1577" s="44" t="str">
        <f t="shared" si="48"/>
        <v xml:space="preserve"> - </v>
      </c>
      <c r="K1577" s="44" t="e">
        <f>INDEX('Helper - Inputs'!$G$15:$G$66,MATCH(J1577,'Helper - Inputs'!$D$15:$D$66,0),1)</f>
        <v>#N/A</v>
      </c>
      <c r="L1577" s="44" t="e">
        <f t="shared" si="49"/>
        <v>#N/A</v>
      </c>
    </row>
    <row r="1578" spans="1:12" x14ac:dyDescent="0.3">
      <c r="A1578" s="2"/>
      <c r="B1578" s="23"/>
      <c r="C1578" s="8"/>
      <c r="D1578" s="8"/>
      <c r="E1578" s="2"/>
      <c r="F1578" s="2"/>
      <c r="G1578" s="8"/>
      <c r="I1578" t="e">
        <f>INDEX('Helper - Drop-downs'!$C$12:$C$24,MATCH(C1578,'Helper - Drop-downs'!$A$12:$A$24,0))</f>
        <v>#N/A</v>
      </c>
      <c r="J1578" s="44" t="str">
        <f t="shared" si="48"/>
        <v xml:space="preserve"> - </v>
      </c>
      <c r="K1578" s="44" t="e">
        <f>INDEX('Helper - Inputs'!$G$15:$G$66,MATCH(J1578,'Helper - Inputs'!$D$15:$D$66,0),1)</f>
        <v>#N/A</v>
      </c>
      <c r="L1578" s="44" t="e">
        <f t="shared" si="49"/>
        <v>#N/A</v>
      </c>
    </row>
    <row r="1579" spans="1:12" x14ac:dyDescent="0.3">
      <c r="A1579" s="2"/>
      <c r="B1579" s="23"/>
      <c r="C1579" s="8"/>
      <c r="D1579" s="8"/>
      <c r="E1579" s="2"/>
      <c r="F1579" s="2"/>
      <c r="G1579" s="8"/>
      <c r="I1579" t="e">
        <f>INDEX('Helper - Drop-downs'!$C$12:$C$24,MATCH(C1579,'Helper - Drop-downs'!$A$12:$A$24,0))</f>
        <v>#N/A</v>
      </c>
      <c r="J1579" s="44" t="str">
        <f t="shared" si="48"/>
        <v xml:space="preserve"> - </v>
      </c>
      <c r="K1579" s="44" t="e">
        <f>INDEX('Helper - Inputs'!$G$15:$G$66,MATCH(J1579,'Helper - Inputs'!$D$15:$D$66,0),1)</f>
        <v>#N/A</v>
      </c>
      <c r="L1579" s="44" t="e">
        <f t="shared" si="49"/>
        <v>#N/A</v>
      </c>
    </row>
    <row r="1580" spans="1:12" x14ac:dyDescent="0.3">
      <c r="A1580" s="2"/>
      <c r="B1580" s="23"/>
      <c r="C1580" s="8"/>
      <c r="D1580" s="8"/>
      <c r="E1580" s="2"/>
      <c r="F1580" s="2"/>
      <c r="G1580" s="8"/>
      <c r="I1580" t="e">
        <f>INDEX('Helper - Drop-downs'!$C$12:$C$24,MATCH(C1580,'Helper - Drop-downs'!$A$12:$A$24,0))</f>
        <v>#N/A</v>
      </c>
      <c r="J1580" s="44" t="str">
        <f t="shared" si="48"/>
        <v xml:space="preserve"> - </v>
      </c>
      <c r="K1580" s="44" t="e">
        <f>INDEX('Helper - Inputs'!$G$15:$G$66,MATCH(J1580,'Helper - Inputs'!$D$15:$D$66,0),1)</f>
        <v>#N/A</v>
      </c>
      <c r="L1580" s="44" t="e">
        <f t="shared" si="49"/>
        <v>#N/A</v>
      </c>
    </row>
    <row r="1581" spans="1:12" x14ac:dyDescent="0.3">
      <c r="A1581" s="2"/>
      <c r="B1581" s="23"/>
      <c r="C1581" s="8"/>
      <c r="D1581" s="8"/>
      <c r="E1581" s="2"/>
      <c r="F1581" s="2"/>
      <c r="G1581" s="8"/>
      <c r="I1581" t="e">
        <f>INDEX('Helper - Drop-downs'!$C$12:$C$24,MATCH(C1581,'Helper - Drop-downs'!$A$12:$A$24,0))</f>
        <v>#N/A</v>
      </c>
      <c r="J1581" s="44" t="str">
        <f t="shared" si="48"/>
        <v xml:space="preserve"> - </v>
      </c>
      <c r="K1581" s="44" t="e">
        <f>INDEX('Helper - Inputs'!$G$15:$G$66,MATCH(J1581,'Helper - Inputs'!$D$15:$D$66,0),1)</f>
        <v>#N/A</v>
      </c>
      <c r="L1581" s="44" t="e">
        <f t="shared" si="49"/>
        <v>#N/A</v>
      </c>
    </row>
    <row r="1582" spans="1:12" x14ac:dyDescent="0.3">
      <c r="A1582" s="2"/>
      <c r="B1582" s="23"/>
      <c r="C1582" s="8"/>
      <c r="D1582" s="8"/>
      <c r="E1582" s="2"/>
      <c r="F1582" s="2"/>
      <c r="G1582" s="8"/>
      <c r="I1582" t="e">
        <f>INDEX('Helper - Drop-downs'!$C$12:$C$24,MATCH(C1582,'Helper - Drop-downs'!$A$12:$A$24,0))</f>
        <v>#N/A</v>
      </c>
      <c r="J1582" s="44" t="str">
        <f t="shared" si="48"/>
        <v xml:space="preserve"> - </v>
      </c>
      <c r="K1582" s="44" t="e">
        <f>INDEX('Helper - Inputs'!$G$15:$G$66,MATCH(J1582,'Helper - Inputs'!$D$15:$D$66,0),1)</f>
        <v>#N/A</v>
      </c>
      <c r="L1582" s="44" t="e">
        <f t="shared" si="49"/>
        <v>#N/A</v>
      </c>
    </row>
    <row r="1583" spans="1:12" x14ac:dyDescent="0.3">
      <c r="A1583" s="2"/>
      <c r="B1583" s="23"/>
      <c r="C1583" s="8"/>
      <c r="D1583" s="8"/>
      <c r="E1583" s="2"/>
      <c r="F1583" s="2"/>
      <c r="G1583" s="8"/>
      <c r="I1583" t="e">
        <f>INDEX('Helper - Drop-downs'!$C$12:$C$24,MATCH(C1583,'Helper - Drop-downs'!$A$12:$A$24,0))</f>
        <v>#N/A</v>
      </c>
      <c r="J1583" s="44" t="str">
        <f t="shared" si="48"/>
        <v xml:space="preserve"> - </v>
      </c>
      <c r="K1583" s="44" t="e">
        <f>INDEX('Helper - Inputs'!$G$15:$G$66,MATCH(J1583,'Helper - Inputs'!$D$15:$D$66,0),1)</f>
        <v>#N/A</v>
      </c>
      <c r="L1583" s="44" t="e">
        <f t="shared" si="49"/>
        <v>#N/A</v>
      </c>
    </row>
    <row r="1584" spans="1:12" x14ac:dyDescent="0.3">
      <c r="A1584" s="2"/>
      <c r="B1584" s="23"/>
      <c r="C1584" s="8"/>
      <c r="D1584" s="8"/>
      <c r="E1584" s="2"/>
      <c r="F1584" s="2"/>
      <c r="G1584" s="8"/>
      <c r="I1584" t="e">
        <f>INDEX('Helper - Drop-downs'!$C$12:$C$24,MATCH(C1584,'Helper - Drop-downs'!$A$12:$A$24,0))</f>
        <v>#N/A</v>
      </c>
      <c r="J1584" s="44" t="str">
        <f t="shared" si="48"/>
        <v xml:space="preserve"> - </v>
      </c>
      <c r="K1584" s="44" t="e">
        <f>INDEX('Helper - Inputs'!$G$15:$G$66,MATCH(J1584,'Helper - Inputs'!$D$15:$D$66,0),1)</f>
        <v>#N/A</v>
      </c>
      <c r="L1584" s="44" t="e">
        <f t="shared" si="49"/>
        <v>#N/A</v>
      </c>
    </row>
    <row r="1585" spans="1:12" x14ac:dyDescent="0.3">
      <c r="A1585" s="2"/>
      <c r="B1585" s="23"/>
      <c r="C1585" s="8"/>
      <c r="D1585" s="8"/>
      <c r="E1585" s="2"/>
      <c r="F1585" s="2"/>
      <c r="G1585" s="8"/>
      <c r="I1585" t="e">
        <f>INDEX('Helper - Drop-downs'!$C$12:$C$24,MATCH(C1585,'Helper - Drop-downs'!$A$12:$A$24,0))</f>
        <v>#N/A</v>
      </c>
      <c r="J1585" s="44" t="str">
        <f t="shared" si="48"/>
        <v xml:space="preserve"> - </v>
      </c>
      <c r="K1585" s="44" t="e">
        <f>INDEX('Helper - Inputs'!$G$15:$G$66,MATCH(J1585,'Helper - Inputs'!$D$15:$D$66,0),1)</f>
        <v>#N/A</v>
      </c>
      <c r="L1585" s="44" t="e">
        <f t="shared" si="49"/>
        <v>#N/A</v>
      </c>
    </row>
    <row r="1586" spans="1:12" x14ac:dyDescent="0.3">
      <c r="A1586" s="2"/>
      <c r="B1586" s="23"/>
      <c r="C1586" s="8"/>
      <c r="D1586" s="8"/>
      <c r="E1586" s="2"/>
      <c r="F1586" s="2"/>
      <c r="G1586" s="8"/>
      <c r="I1586" t="e">
        <f>INDEX('Helper - Drop-downs'!$C$12:$C$24,MATCH(C1586,'Helper - Drop-downs'!$A$12:$A$24,0))</f>
        <v>#N/A</v>
      </c>
      <c r="J1586" s="44" t="str">
        <f t="shared" si="48"/>
        <v xml:space="preserve"> - </v>
      </c>
      <c r="K1586" s="44" t="e">
        <f>INDEX('Helper - Inputs'!$G$15:$G$66,MATCH(J1586,'Helper - Inputs'!$D$15:$D$66,0),1)</f>
        <v>#N/A</v>
      </c>
      <c r="L1586" s="44" t="e">
        <f t="shared" si="49"/>
        <v>#N/A</v>
      </c>
    </row>
    <row r="1587" spans="1:12" x14ac:dyDescent="0.3">
      <c r="A1587" s="2"/>
      <c r="B1587" s="23"/>
      <c r="C1587" s="8"/>
      <c r="D1587" s="8"/>
      <c r="E1587" s="2"/>
      <c r="F1587" s="2"/>
      <c r="G1587" s="8"/>
      <c r="I1587" t="e">
        <f>INDEX('Helper - Drop-downs'!$C$12:$C$24,MATCH(C1587,'Helper - Drop-downs'!$A$12:$A$24,0))</f>
        <v>#N/A</v>
      </c>
      <c r="J1587" s="44" t="str">
        <f t="shared" si="48"/>
        <v xml:space="preserve"> - </v>
      </c>
      <c r="K1587" s="44" t="e">
        <f>INDEX('Helper - Inputs'!$G$15:$G$66,MATCH(J1587,'Helper - Inputs'!$D$15:$D$66,0),1)</f>
        <v>#N/A</v>
      </c>
      <c r="L1587" s="44" t="e">
        <f t="shared" si="49"/>
        <v>#N/A</v>
      </c>
    </row>
    <row r="1588" spans="1:12" x14ac:dyDescent="0.3">
      <c r="A1588" s="2"/>
      <c r="B1588" s="23"/>
      <c r="C1588" s="8"/>
      <c r="D1588" s="8"/>
      <c r="E1588" s="2"/>
      <c r="F1588" s="2"/>
      <c r="G1588" s="8"/>
      <c r="I1588" t="e">
        <f>INDEX('Helper - Drop-downs'!$C$12:$C$24,MATCH(C1588,'Helper - Drop-downs'!$A$12:$A$24,0))</f>
        <v>#N/A</v>
      </c>
      <c r="J1588" s="44" t="str">
        <f t="shared" si="48"/>
        <v xml:space="preserve"> - </v>
      </c>
      <c r="K1588" s="44" t="e">
        <f>INDEX('Helper - Inputs'!$G$15:$G$66,MATCH(J1588,'Helper - Inputs'!$D$15:$D$66,0),1)</f>
        <v>#N/A</v>
      </c>
      <c r="L1588" s="44" t="e">
        <f t="shared" si="49"/>
        <v>#N/A</v>
      </c>
    </row>
    <row r="1589" spans="1:12" x14ac:dyDescent="0.3">
      <c r="A1589" s="2"/>
      <c r="B1589" s="23"/>
      <c r="C1589" s="8"/>
      <c r="D1589" s="8"/>
      <c r="E1589" s="2"/>
      <c r="F1589" s="2"/>
      <c r="G1589" s="8"/>
      <c r="I1589" t="e">
        <f>INDEX('Helper - Drop-downs'!$C$12:$C$24,MATCH(C1589,'Helper - Drop-downs'!$A$12:$A$24,0))</f>
        <v>#N/A</v>
      </c>
      <c r="J1589" s="44" t="str">
        <f t="shared" si="48"/>
        <v xml:space="preserve"> - </v>
      </c>
      <c r="K1589" s="44" t="e">
        <f>INDEX('Helper - Inputs'!$G$15:$G$66,MATCH(J1589,'Helper - Inputs'!$D$15:$D$66,0),1)</f>
        <v>#N/A</v>
      </c>
      <c r="L1589" s="44" t="e">
        <f t="shared" si="49"/>
        <v>#N/A</v>
      </c>
    </row>
    <row r="1590" spans="1:12" x14ac:dyDescent="0.3">
      <c r="A1590" s="2"/>
      <c r="B1590" s="23"/>
      <c r="C1590" s="8"/>
      <c r="D1590" s="8"/>
      <c r="E1590" s="2"/>
      <c r="F1590" s="2"/>
      <c r="G1590" s="8"/>
      <c r="I1590" t="e">
        <f>INDEX('Helper - Drop-downs'!$C$12:$C$24,MATCH(C1590,'Helper - Drop-downs'!$A$12:$A$24,0))</f>
        <v>#N/A</v>
      </c>
      <c r="J1590" s="44" t="str">
        <f t="shared" si="48"/>
        <v xml:space="preserve"> - </v>
      </c>
      <c r="K1590" s="44" t="e">
        <f>INDEX('Helper - Inputs'!$G$15:$G$66,MATCH(J1590,'Helper - Inputs'!$D$15:$D$66,0),1)</f>
        <v>#N/A</v>
      </c>
      <c r="L1590" s="44" t="e">
        <f t="shared" si="49"/>
        <v>#N/A</v>
      </c>
    </row>
    <row r="1591" spans="1:12" x14ac:dyDescent="0.3">
      <c r="A1591" s="2"/>
      <c r="B1591" s="23"/>
      <c r="C1591" s="8"/>
      <c r="D1591" s="8"/>
      <c r="E1591" s="2"/>
      <c r="F1591" s="2"/>
      <c r="G1591" s="8"/>
      <c r="I1591" t="e">
        <f>INDEX('Helper - Drop-downs'!$C$12:$C$24,MATCH(C1591,'Helper - Drop-downs'!$A$12:$A$24,0))</f>
        <v>#N/A</v>
      </c>
      <c r="J1591" s="44" t="str">
        <f t="shared" si="48"/>
        <v xml:space="preserve"> - </v>
      </c>
      <c r="K1591" s="44" t="e">
        <f>INDEX('Helper - Inputs'!$G$15:$G$66,MATCH(J1591,'Helper - Inputs'!$D$15:$D$66,0),1)</f>
        <v>#N/A</v>
      </c>
      <c r="L1591" s="44" t="e">
        <f t="shared" si="49"/>
        <v>#N/A</v>
      </c>
    </row>
    <row r="1592" spans="1:12" x14ac:dyDescent="0.3">
      <c r="A1592" s="2"/>
      <c r="B1592" s="23"/>
      <c r="C1592" s="8"/>
      <c r="D1592" s="8"/>
      <c r="E1592" s="2"/>
      <c r="F1592" s="2"/>
      <c r="G1592" s="8"/>
      <c r="I1592" t="e">
        <f>INDEX('Helper - Drop-downs'!$C$12:$C$24,MATCH(C1592,'Helper - Drop-downs'!$A$12:$A$24,0))</f>
        <v>#N/A</v>
      </c>
      <c r="J1592" s="44" t="str">
        <f t="shared" si="48"/>
        <v xml:space="preserve"> - </v>
      </c>
      <c r="K1592" s="44" t="e">
        <f>INDEX('Helper - Inputs'!$G$15:$G$66,MATCH(J1592,'Helper - Inputs'!$D$15:$D$66,0),1)</f>
        <v>#N/A</v>
      </c>
      <c r="L1592" s="44" t="e">
        <f t="shared" si="49"/>
        <v>#N/A</v>
      </c>
    </row>
    <row r="1593" spans="1:12" x14ac:dyDescent="0.3">
      <c r="A1593" s="2"/>
      <c r="B1593" s="23"/>
      <c r="C1593" s="8"/>
      <c r="D1593" s="8"/>
      <c r="E1593" s="2"/>
      <c r="F1593" s="2"/>
      <c r="G1593" s="8"/>
      <c r="I1593" t="e">
        <f>INDEX('Helper - Drop-downs'!$C$12:$C$24,MATCH(C1593,'Helper - Drop-downs'!$A$12:$A$24,0))</f>
        <v>#N/A</v>
      </c>
      <c r="J1593" s="44" t="str">
        <f t="shared" si="48"/>
        <v xml:space="preserve"> - </v>
      </c>
      <c r="K1593" s="44" t="e">
        <f>INDEX('Helper - Inputs'!$G$15:$G$66,MATCH(J1593,'Helper - Inputs'!$D$15:$D$66,0),1)</f>
        <v>#N/A</v>
      </c>
      <c r="L1593" s="44" t="e">
        <f t="shared" si="49"/>
        <v>#N/A</v>
      </c>
    </row>
    <row r="1594" spans="1:12" x14ac:dyDescent="0.3">
      <c r="A1594" s="2"/>
      <c r="B1594" s="23"/>
      <c r="C1594" s="8"/>
      <c r="D1594" s="8"/>
      <c r="E1594" s="2"/>
      <c r="F1594" s="2"/>
      <c r="G1594" s="8"/>
      <c r="I1594" t="e">
        <f>INDEX('Helper - Drop-downs'!$C$12:$C$24,MATCH(C1594,'Helper - Drop-downs'!$A$12:$A$24,0))</f>
        <v>#N/A</v>
      </c>
      <c r="J1594" s="44" t="str">
        <f t="shared" si="48"/>
        <v xml:space="preserve"> - </v>
      </c>
      <c r="K1594" s="44" t="e">
        <f>INDEX('Helper - Inputs'!$G$15:$G$66,MATCH(J1594,'Helper - Inputs'!$D$15:$D$66,0),1)</f>
        <v>#N/A</v>
      </c>
      <c r="L1594" s="44" t="e">
        <f t="shared" si="49"/>
        <v>#N/A</v>
      </c>
    </row>
    <row r="1595" spans="1:12" x14ac:dyDescent="0.3">
      <c r="A1595" s="2"/>
      <c r="B1595" s="23"/>
      <c r="C1595" s="8"/>
      <c r="D1595" s="8"/>
      <c r="E1595" s="2"/>
      <c r="F1595" s="2"/>
      <c r="G1595" s="8"/>
      <c r="I1595" t="e">
        <f>INDEX('Helper - Drop-downs'!$C$12:$C$24,MATCH(C1595,'Helper - Drop-downs'!$A$12:$A$24,0))</f>
        <v>#N/A</v>
      </c>
      <c r="J1595" s="44" t="str">
        <f t="shared" si="48"/>
        <v xml:space="preserve"> - </v>
      </c>
      <c r="K1595" s="44" t="e">
        <f>INDEX('Helper - Inputs'!$G$15:$G$66,MATCH(J1595,'Helper - Inputs'!$D$15:$D$66,0),1)</f>
        <v>#N/A</v>
      </c>
      <c r="L1595" s="44" t="e">
        <f t="shared" si="49"/>
        <v>#N/A</v>
      </c>
    </row>
    <row r="1596" spans="1:12" x14ac:dyDescent="0.3">
      <c r="A1596" s="2"/>
      <c r="B1596" s="23"/>
      <c r="C1596" s="8"/>
      <c r="D1596" s="8"/>
      <c r="E1596" s="2"/>
      <c r="F1596" s="2"/>
      <c r="G1596" s="8"/>
      <c r="I1596" t="e">
        <f>INDEX('Helper - Drop-downs'!$C$12:$C$24,MATCH(C1596,'Helper - Drop-downs'!$A$12:$A$24,0))</f>
        <v>#N/A</v>
      </c>
      <c r="J1596" s="44" t="str">
        <f t="shared" si="48"/>
        <v xml:space="preserve"> - </v>
      </c>
      <c r="K1596" s="44" t="e">
        <f>INDEX('Helper - Inputs'!$G$15:$G$66,MATCH(J1596,'Helper - Inputs'!$D$15:$D$66,0),1)</f>
        <v>#N/A</v>
      </c>
      <c r="L1596" s="44" t="e">
        <f t="shared" si="49"/>
        <v>#N/A</v>
      </c>
    </row>
    <row r="1597" spans="1:12" x14ac:dyDescent="0.3">
      <c r="A1597" s="2"/>
      <c r="B1597" s="23"/>
      <c r="C1597" s="8"/>
      <c r="D1597" s="8"/>
      <c r="E1597" s="2"/>
      <c r="F1597" s="2"/>
      <c r="G1597" s="8"/>
      <c r="I1597" t="e">
        <f>INDEX('Helper - Drop-downs'!$C$12:$C$24,MATCH(C1597,'Helper - Drop-downs'!$A$12:$A$24,0))</f>
        <v>#N/A</v>
      </c>
      <c r="J1597" s="44" t="str">
        <f t="shared" si="48"/>
        <v xml:space="preserve"> - </v>
      </c>
      <c r="K1597" s="44" t="e">
        <f>INDEX('Helper - Inputs'!$G$15:$G$66,MATCH(J1597,'Helper - Inputs'!$D$15:$D$66,0),1)</f>
        <v>#N/A</v>
      </c>
      <c r="L1597" s="44" t="e">
        <f t="shared" si="49"/>
        <v>#N/A</v>
      </c>
    </row>
    <row r="1598" spans="1:12" x14ac:dyDescent="0.3">
      <c r="A1598" s="2"/>
      <c r="B1598" s="23"/>
      <c r="C1598" s="8"/>
      <c r="D1598" s="8"/>
      <c r="E1598" s="2"/>
      <c r="F1598" s="2"/>
      <c r="G1598" s="8"/>
      <c r="I1598" t="e">
        <f>INDEX('Helper - Drop-downs'!$C$12:$C$24,MATCH(C1598,'Helper - Drop-downs'!$A$12:$A$24,0))</f>
        <v>#N/A</v>
      </c>
      <c r="J1598" s="44" t="str">
        <f t="shared" si="48"/>
        <v xml:space="preserve"> - </v>
      </c>
      <c r="K1598" s="44" t="e">
        <f>INDEX('Helper - Inputs'!$G$15:$G$66,MATCH(J1598,'Helper - Inputs'!$D$15:$D$66,0),1)</f>
        <v>#N/A</v>
      </c>
      <c r="L1598" s="44" t="e">
        <f t="shared" si="49"/>
        <v>#N/A</v>
      </c>
    </row>
    <row r="1599" spans="1:12" x14ac:dyDescent="0.3">
      <c r="A1599" s="2"/>
      <c r="B1599" s="23"/>
      <c r="C1599" s="8"/>
      <c r="D1599" s="8"/>
      <c r="E1599" s="2"/>
      <c r="F1599" s="2"/>
      <c r="G1599" s="8"/>
      <c r="I1599" t="e">
        <f>INDEX('Helper - Drop-downs'!$C$12:$C$24,MATCH(C1599,'Helper - Drop-downs'!$A$12:$A$24,0))</f>
        <v>#N/A</v>
      </c>
      <c r="J1599" s="44" t="str">
        <f t="shared" si="48"/>
        <v xml:space="preserve"> - </v>
      </c>
      <c r="K1599" s="44" t="e">
        <f>INDEX('Helper - Inputs'!$G$15:$G$66,MATCH(J1599,'Helper - Inputs'!$D$15:$D$66,0),1)</f>
        <v>#N/A</v>
      </c>
      <c r="L1599" s="44" t="e">
        <f t="shared" si="49"/>
        <v>#N/A</v>
      </c>
    </row>
    <row r="1600" spans="1:12" x14ac:dyDescent="0.3">
      <c r="A1600" s="2"/>
      <c r="B1600" s="23"/>
      <c r="C1600" s="8"/>
      <c r="D1600" s="8"/>
      <c r="E1600" s="2"/>
      <c r="F1600" s="2"/>
      <c r="G1600" s="8"/>
      <c r="I1600" t="e">
        <f>INDEX('Helper - Drop-downs'!$C$12:$C$24,MATCH(C1600,'Helper - Drop-downs'!$A$12:$A$24,0))</f>
        <v>#N/A</v>
      </c>
      <c r="J1600" s="44" t="str">
        <f t="shared" si="48"/>
        <v xml:space="preserve"> - </v>
      </c>
      <c r="K1600" s="44" t="e">
        <f>INDEX('Helper - Inputs'!$G$15:$G$66,MATCH(J1600,'Helper - Inputs'!$D$15:$D$66,0),1)</f>
        <v>#N/A</v>
      </c>
      <c r="L1600" s="44" t="e">
        <f t="shared" si="49"/>
        <v>#N/A</v>
      </c>
    </row>
    <row r="1601" spans="1:12" x14ac:dyDescent="0.3">
      <c r="A1601" s="2"/>
      <c r="B1601" s="23"/>
      <c r="C1601" s="8"/>
      <c r="D1601" s="8"/>
      <c r="E1601" s="2"/>
      <c r="F1601" s="2"/>
      <c r="G1601" s="8"/>
      <c r="I1601" t="e">
        <f>INDEX('Helper - Drop-downs'!$C$12:$C$24,MATCH(C1601,'Helper - Drop-downs'!$A$12:$A$24,0))</f>
        <v>#N/A</v>
      </c>
      <c r="J1601" s="44" t="str">
        <f t="shared" si="48"/>
        <v xml:space="preserve"> - </v>
      </c>
      <c r="K1601" s="44" t="e">
        <f>INDEX('Helper - Inputs'!$G$15:$G$66,MATCH(J1601,'Helper - Inputs'!$D$15:$D$66,0),1)</f>
        <v>#N/A</v>
      </c>
      <c r="L1601" s="44" t="e">
        <f t="shared" si="49"/>
        <v>#N/A</v>
      </c>
    </row>
    <row r="1602" spans="1:12" x14ac:dyDescent="0.3">
      <c r="A1602" s="2"/>
      <c r="B1602" s="23"/>
      <c r="C1602" s="8"/>
      <c r="D1602" s="8"/>
      <c r="E1602" s="2"/>
      <c r="F1602" s="2"/>
      <c r="G1602" s="8"/>
      <c r="I1602" t="e">
        <f>INDEX('Helper - Drop-downs'!$C$12:$C$24,MATCH(C1602,'Helper - Drop-downs'!$A$12:$A$24,0))</f>
        <v>#N/A</v>
      </c>
      <c r="J1602" s="44" t="str">
        <f t="shared" si="48"/>
        <v xml:space="preserve"> - </v>
      </c>
      <c r="K1602" s="44" t="e">
        <f>INDEX('Helper - Inputs'!$G$15:$G$66,MATCH(J1602,'Helper - Inputs'!$D$15:$D$66,0),1)</f>
        <v>#N/A</v>
      </c>
      <c r="L1602" s="44" t="e">
        <f t="shared" si="49"/>
        <v>#N/A</v>
      </c>
    </row>
    <row r="1603" spans="1:12" x14ac:dyDescent="0.3">
      <c r="A1603" s="2"/>
      <c r="B1603" s="23"/>
      <c r="C1603" s="8"/>
      <c r="D1603" s="8"/>
      <c r="E1603" s="2"/>
      <c r="F1603" s="2"/>
      <c r="G1603" s="8"/>
      <c r="I1603" t="e">
        <f>INDEX('Helper - Drop-downs'!$C$12:$C$24,MATCH(C1603,'Helper - Drop-downs'!$A$12:$A$24,0))</f>
        <v>#N/A</v>
      </c>
      <c r="J1603" s="44" t="str">
        <f t="shared" si="48"/>
        <v xml:space="preserve"> - </v>
      </c>
      <c r="K1603" s="44" t="e">
        <f>INDEX('Helper - Inputs'!$G$15:$G$66,MATCH(J1603,'Helper - Inputs'!$D$15:$D$66,0),1)</f>
        <v>#N/A</v>
      </c>
      <c r="L1603" s="44" t="e">
        <f t="shared" si="49"/>
        <v>#N/A</v>
      </c>
    </row>
    <row r="1604" spans="1:12" x14ac:dyDescent="0.3">
      <c r="A1604" s="2"/>
      <c r="B1604" s="23"/>
      <c r="C1604" s="8"/>
      <c r="D1604" s="8"/>
      <c r="E1604" s="2"/>
      <c r="F1604" s="2"/>
      <c r="G1604" s="8"/>
      <c r="I1604" t="e">
        <f>INDEX('Helper - Drop-downs'!$C$12:$C$24,MATCH(C1604,'Helper - Drop-downs'!$A$12:$A$24,0))</f>
        <v>#N/A</v>
      </c>
      <c r="J1604" s="44" t="str">
        <f t="shared" si="48"/>
        <v xml:space="preserve"> - </v>
      </c>
      <c r="K1604" s="44" t="e">
        <f>INDEX('Helper - Inputs'!$G$15:$G$66,MATCH(J1604,'Helper - Inputs'!$D$15:$D$66,0),1)</f>
        <v>#N/A</v>
      </c>
      <c r="L1604" s="44" t="e">
        <f t="shared" si="49"/>
        <v>#N/A</v>
      </c>
    </row>
    <row r="1605" spans="1:12" x14ac:dyDescent="0.3">
      <c r="A1605" s="2"/>
      <c r="B1605" s="23"/>
      <c r="C1605" s="8"/>
      <c r="D1605" s="8"/>
      <c r="E1605" s="2"/>
      <c r="F1605" s="2"/>
      <c r="G1605" s="8"/>
      <c r="I1605" t="e">
        <f>INDEX('Helper - Drop-downs'!$C$12:$C$24,MATCH(C1605,'Helper - Drop-downs'!$A$12:$A$24,0))</f>
        <v>#N/A</v>
      </c>
      <c r="J1605" s="44" t="str">
        <f t="shared" si="48"/>
        <v xml:space="preserve"> - </v>
      </c>
      <c r="K1605" s="44" t="e">
        <f>INDEX('Helper - Inputs'!$G$15:$G$66,MATCH(J1605,'Helper - Inputs'!$D$15:$D$66,0),1)</f>
        <v>#N/A</v>
      </c>
      <c r="L1605" s="44" t="e">
        <f t="shared" si="49"/>
        <v>#N/A</v>
      </c>
    </row>
    <row r="1606" spans="1:12" x14ac:dyDescent="0.3">
      <c r="A1606" s="2"/>
      <c r="B1606" s="23"/>
      <c r="C1606" s="8"/>
      <c r="D1606" s="8"/>
      <c r="E1606" s="2"/>
      <c r="F1606" s="2"/>
      <c r="G1606" s="8"/>
      <c r="I1606" t="e">
        <f>INDEX('Helper - Drop-downs'!$C$12:$C$24,MATCH(C1606,'Helper - Drop-downs'!$A$12:$A$24,0))</f>
        <v>#N/A</v>
      </c>
      <c r="J1606" s="44" t="str">
        <f t="shared" ref="J1606:J1669" si="50">E1606&amp;" - "&amp;F1606</f>
        <v xml:space="preserve"> - </v>
      </c>
      <c r="K1606" s="44" t="e">
        <f>INDEX('Helper - Inputs'!$G$15:$G$66,MATCH(J1606,'Helper - Inputs'!$D$15:$D$66,0),1)</f>
        <v>#N/A</v>
      </c>
      <c r="L1606" s="44" t="e">
        <f t="shared" ref="L1606:L1669" si="51">E1606&amp;" - "&amp;K1606</f>
        <v>#N/A</v>
      </c>
    </row>
    <row r="1607" spans="1:12" x14ac:dyDescent="0.3">
      <c r="A1607" s="2"/>
      <c r="B1607" s="23"/>
      <c r="C1607" s="8"/>
      <c r="D1607" s="8"/>
      <c r="E1607" s="2"/>
      <c r="F1607" s="2"/>
      <c r="G1607" s="8"/>
      <c r="I1607" t="e">
        <f>INDEX('Helper - Drop-downs'!$C$12:$C$24,MATCH(C1607,'Helper - Drop-downs'!$A$12:$A$24,0))</f>
        <v>#N/A</v>
      </c>
      <c r="J1607" s="44" t="str">
        <f t="shared" si="50"/>
        <v xml:space="preserve"> - </v>
      </c>
      <c r="K1607" s="44" t="e">
        <f>INDEX('Helper - Inputs'!$G$15:$G$66,MATCH(J1607,'Helper - Inputs'!$D$15:$D$66,0),1)</f>
        <v>#N/A</v>
      </c>
      <c r="L1607" s="44" t="e">
        <f t="shared" si="51"/>
        <v>#N/A</v>
      </c>
    </row>
    <row r="1608" spans="1:12" x14ac:dyDescent="0.3">
      <c r="A1608" s="2"/>
      <c r="B1608" s="23"/>
      <c r="C1608" s="8"/>
      <c r="D1608" s="8"/>
      <c r="E1608" s="2"/>
      <c r="F1608" s="2"/>
      <c r="G1608" s="8"/>
      <c r="I1608" t="e">
        <f>INDEX('Helper - Drop-downs'!$C$12:$C$24,MATCH(C1608,'Helper - Drop-downs'!$A$12:$A$24,0))</f>
        <v>#N/A</v>
      </c>
      <c r="J1608" s="44" t="str">
        <f t="shared" si="50"/>
        <v xml:space="preserve"> - </v>
      </c>
      <c r="K1608" s="44" t="e">
        <f>INDEX('Helper - Inputs'!$G$15:$G$66,MATCH(J1608,'Helper - Inputs'!$D$15:$D$66,0),1)</f>
        <v>#N/A</v>
      </c>
      <c r="L1608" s="44" t="e">
        <f t="shared" si="51"/>
        <v>#N/A</v>
      </c>
    </row>
    <row r="1609" spans="1:12" x14ac:dyDescent="0.3">
      <c r="A1609" s="2"/>
      <c r="B1609" s="23"/>
      <c r="C1609" s="8"/>
      <c r="D1609" s="8"/>
      <c r="E1609" s="2"/>
      <c r="F1609" s="2"/>
      <c r="G1609" s="8"/>
      <c r="I1609" t="e">
        <f>INDEX('Helper - Drop-downs'!$C$12:$C$24,MATCH(C1609,'Helper - Drop-downs'!$A$12:$A$24,0))</f>
        <v>#N/A</v>
      </c>
      <c r="J1609" s="44" t="str">
        <f t="shared" si="50"/>
        <v xml:space="preserve"> - </v>
      </c>
      <c r="K1609" s="44" t="e">
        <f>INDEX('Helper - Inputs'!$G$15:$G$66,MATCH(J1609,'Helper - Inputs'!$D$15:$D$66,0),1)</f>
        <v>#N/A</v>
      </c>
      <c r="L1609" s="44" t="e">
        <f t="shared" si="51"/>
        <v>#N/A</v>
      </c>
    </row>
    <row r="1610" spans="1:12" x14ac:dyDescent="0.3">
      <c r="A1610" s="2"/>
      <c r="B1610" s="23"/>
      <c r="C1610" s="8"/>
      <c r="D1610" s="8"/>
      <c r="E1610" s="2"/>
      <c r="F1610" s="2"/>
      <c r="G1610" s="8"/>
      <c r="I1610" t="e">
        <f>INDEX('Helper - Drop-downs'!$C$12:$C$24,MATCH(C1610,'Helper - Drop-downs'!$A$12:$A$24,0))</f>
        <v>#N/A</v>
      </c>
      <c r="J1610" s="44" t="str">
        <f t="shared" si="50"/>
        <v xml:space="preserve"> - </v>
      </c>
      <c r="K1610" s="44" t="e">
        <f>INDEX('Helper - Inputs'!$G$15:$G$66,MATCH(J1610,'Helper - Inputs'!$D$15:$D$66,0),1)</f>
        <v>#N/A</v>
      </c>
      <c r="L1610" s="44" t="e">
        <f t="shared" si="51"/>
        <v>#N/A</v>
      </c>
    </row>
    <row r="1611" spans="1:12" x14ac:dyDescent="0.3">
      <c r="A1611" s="2"/>
      <c r="B1611" s="23"/>
      <c r="C1611" s="8"/>
      <c r="D1611" s="8"/>
      <c r="E1611" s="2"/>
      <c r="F1611" s="2"/>
      <c r="G1611" s="8"/>
      <c r="I1611" t="e">
        <f>INDEX('Helper - Drop-downs'!$C$12:$C$24,MATCH(C1611,'Helper - Drop-downs'!$A$12:$A$24,0))</f>
        <v>#N/A</v>
      </c>
      <c r="J1611" s="44" t="str">
        <f t="shared" si="50"/>
        <v xml:space="preserve"> - </v>
      </c>
      <c r="K1611" s="44" t="e">
        <f>INDEX('Helper - Inputs'!$G$15:$G$66,MATCH(J1611,'Helper - Inputs'!$D$15:$D$66,0),1)</f>
        <v>#N/A</v>
      </c>
      <c r="L1611" s="44" t="e">
        <f t="shared" si="51"/>
        <v>#N/A</v>
      </c>
    </row>
    <row r="1612" spans="1:12" x14ac:dyDescent="0.3">
      <c r="A1612" s="2"/>
      <c r="B1612" s="23"/>
      <c r="C1612" s="8"/>
      <c r="D1612" s="8"/>
      <c r="E1612" s="2"/>
      <c r="F1612" s="2"/>
      <c r="G1612" s="8"/>
      <c r="I1612" t="e">
        <f>INDEX('Helper - Drop-downs'!$C$12:$C$24,MATCH(C1612,'Helper - Drop-downs'!$A$12:$A$24,0))</f>
        <v>#N/A</v>
      </c>
      <c r="J1612" s="44" t="str">
        <f t="shared" si="50"/>
        <v xml:space="preserve"> - </v>
      </c>
      <c r="K1612" s="44" t="e">
        <f>INDEX('Helper - Inputs'!$G$15:$G$66,MATCH(J1612,'Helper - Inputs'!$D$15:$D$66,0),1)</f>
        <v>#N/A</v>
      </c>
      <c r="L1612" s="44" t="e">
        <f t="shared" si="51"/>
        <v>#N/A</v>
      </c>
    </row>
    <row r="1613" spans="1:12" x14ac:dyDescent="0.3">
      <c r="A1613" s="2"/>
      <c r="B1613" s="23"/>
      <c r="C1613" s="8"/>
      <c r="D1613" s="8"/>
      <c r="E1613" s="2"/>
      <c r="F1613" s="2"/>
      <c r="G1613" s="8"/>
      <c r="I1613" t="e">
        <f>INDEX('Helper - Drop-downs'!$C$12:$C$24,MATCH(C1613,'Helper - Drop-downs'!$A$12:$A$24,0))</f>
        <v>#N/A</v>
      </c>
      <c r="J1613" s="44" t="str">
        <f t="shared" si="50"/>
        <v xml:space="preserve"> - </v>
      </c>
      <c r="K1613" s="44" t="e">
        <f>INDEX('Helper - Inputs'!$G$15:$G$66,MATCH(J1613,'Helper - Inputs'!$D$15:$D$66,0),1)</f>
        <v>#N/A</v>
      </c>
      <c r="L1613" s="44" t="e">
        <f t="shared" si="51"/>
        <v>#N/A</v>
      </c>
    </row>
    <row r="1614" spans="1:12" x14ac:dyDescent="0.3">
      <c r="A1614" s="2"/>
      <c r="B1614" s="23"/>
      <c r="C1614" s="8"/>
      <c r="D1614" s="8"/>
      <c r="E1614" s="2"/>
      <c r="F1614" s="2"/>
      <c r="G1614" s="8"/>
      <c r="I1614" t="e">
        <f>INDEX('Helper - Drop-downs'!$C$12:$C$24,MATCH(C1614,'Helper - Drop-downs'!$A$12:$A$24,0))</f>
        <v>#N/A</v>
      </c>
      <c r="J1614" s="44" t="str">
        <f t="shared" si="50"/>
        <v xml:space="preserve"> - </v>
      </c>
      <c r="K1614" s="44" t="e">
        <f>INDEX('Helper - Inputs'!$G$15:$G$66,MATCH(J1614,'Helper - Inputs'!$D$15:$D$66,0),1)</f>
        <v>#N/A</v>
      </c>
      <c r="L1614" s="44" t="e">
        <f t="shared" si="51"/>
        <v>#N/A</v>
      </c>
    </row>
    <row r="1615" spans="1:12" x14ac:dyDescent="0.3">
      <c r="A1615" s="2"/>
      <c r="B1615" s="23"/>
      <c r="C1615" s="8"/>
      <c r="D1615" s="8"/>
      <c r="E1615" s="2"/>
      <c r="F1615" s="2"/>
      <c r="G1615" s="8"/>
      <c r="I1615" t="e">
        <f>INDEX('Helper - Drop-downs'!$C$12:$C$24,MATCH(C1615,'Helper - Drop-downs'!$A$12:$A$24,0))</f>
        <v>#N/A</v>
      </c>
      <c r="J1615" s="44" t="str">
        <f t="shared" si="50"/>
        <v xml:space="preserve"> - </v>
      </c>
      <c r="K1615" s="44" t="e">
        <f>INDEX('Helper - Inputs'!$G$15:$G$66,MATCH(J1615,'Helper - Inputs'!$D$15:$D$66,0),1)</f>
        <v>#N/A</v>
      </c>
      <c r="L1615" s="44" t="e">
        <f t="shared" si="51"/>
        <v>#N/A</v>
      </c>
    </row>
    <row r="1616" spans="1:12" x14ac:dyDescent="0.3">
      <c r="A1616" s="2"/>
      <c r="B1616" s="23"/>
      <c r="C1616" s="8"/>
      <c r="D1616" s="8"/>
      <c r="E1616" s="2"/>
      <c r="F1616" s="2"/>
      <c r="G1616" s="8"/>
      <c r="I1616" t="e">
        <f>INDEX('Helper - Drop-downs'!$C$12:$C$24,MATCH(C1616,'Helper - Drop-downs'!$A$12:$A$24,0))</f>
        <v>#N/A</v>
      </c>
      <c r="J1616" s="44" t="str">
        <f t="shared" si="50"/>
        <v xml:space="preserve"> - </v>
      </c>
      <c r="K1616" s="44" t="e">
        <f>INDEX('Helper - Inputs'!$G$15:$G$66,MATCH(J1616,'Helper - Inputs'!$D$15:$D$66,0),1)</f>
        <v>#N/A</v>
      </c>
      <c r="L1616" s="44" t="e">
        <f t="shared" si="51"/>
        <v>#N/A</v>
      </c>
    </row>
    <row r="1617" spans="1:12" x14ac:dyDescent="0.3">
      <c r="A1617" s="2"/>
      <c r="B1617" s="23"/>
      <c r="C1617" s="8"/>
      <c r="D1617" s="8"/>
      <c r="E1617" s="2"/>
      <c r="F1617" s="2"/>
      <c r="G1617" s="8"/>
      <c r="I1617" t="e">
        <f>INDEX('Helper - Drop-downs'!$C$12:$C$24,MATCH(C1617,'Helper - Drop-downs'!$A$12:$A$24,0))</f>
        <v>#N/A</v>
      </c>
      <c r="J1617" s="44" t="str">
        <f t="shared" si="50"/>
        <v xml:space="preserve"> - </v>
      </c>
      <c r="K1617" s="44" t="e">
        <f>INDEX('Helper - Inputs'!$G$15:$G$66,MATCH(J1617,'Helper - Inputs'!$D$15:$D$66,0),1)</f>
        <v>#N/A</v>
      </c>
      <c r="L1617" s="44" t="e">
        <f t="shared" si="51"/>
        <v>#N/A</v>
      </c>
    </row>
    <row r="1618" spans="1:12" x14ac:dyDescent="0.3">
      <c r="A1618" s="2"/>
      <c r="B1618" s="23"/>
      <c r="C1618" s="8"/>
      <c r="D1618" s="8"/>
      <c r="E1618" s="2"/>
      <c r="F1618" s="2"/>
      <c r="G1618" s="8"/>
      <c r="I1618" t="e">
        <f>INDEX('Helper - Drop-downs'!$C$12:$C$24,MATCH(C1618,'Helper - Drop-downs'!$A$12:$A$24,0))</f>
        <v>#N/A</v>
      </c>
      <c r="J1618" s="44" t="str">
        <f t="shared" si="50"/>
        <v xml:space="preserve"> - </v>
      </c>
      <c r="K1618" s="44" t="e">
        <f>INDEX('Helper - Inputs'!$G$15:$G$66,MATCH(J1618,'Helper - Inputs'!$D$15:$D$66,0),1)</f>
        <v>#N/A</v>
      </c>
      <c r="L1618" s="44" t="e">
        <f t="shared" si="51"/>
        <v>#N/A</v>
      </c>
    </row>
    <row r="1619" spans="1:12" x14ac:dyDescent="0.3">
      <c r="A1619" s="2"/>
      <c r="B1619" s="23"/>
      <c r="C1619" s="8"/>
      <c r="D1619" s="8"/>
      <c r="E1619" s="2"/>
      <c r="F1619" s="2"/>
      <c r="G1619" s="8"/>
      <c r="I1619" t="e">
        <f>INDEX('Helper - Drop-downs'!$C$12:$C$24,MATCH(C1619,'Helper - Drop-downs'!$A$12:$A$24,0))</f>
        <v>#N/A</v>
      </c>
      <c r="J1619" s="44" t="str">
        <f t="shared" si="50"/>
        <v xml:space="preserve"> - </v>
      </c>
      <c r="K1619" s="44" t="e">
        <f>INDEX('Helper - Inputs'!$G$15:$G$66,MATCH(J1619,'Helper - Inputs'!$D$15:$D$66,0),1)</f>
        <v>#N/A</v>
      </c>
      <c r="L1619" s="44" t="e">
        <f t="shared" si="51"/>
        <v>#N/A</v>
      </c>
    </row>
    <row r="1620" spans="1:12" x14ac:dyDescent="0.3">
      <c r="A1620" s="2"/>
      <c r="B1620" s="23"/>
      <c r="C1620" s="8"/>
      <c r="D1620" s="8"/>
      <c r="E1620" s="2"/>
      <c r="F1620" s="2"/>
      <c r="G1620" s="8"/>
      <c r="I1620" t="e">
        <f>INDEX('Helper - Drop-downs'!$C$12:$C$24,MATCH(C1620,'Helper - Drop-downs'!$A$12:$A$24,0))</f>
        <v>#N/A</v>
      </c>
      <c r="J1620" s="44" t="str">
        <f t="shared" si="50"/>
        <v xml:space="preserve"> - </v>
      </c>
      <c r="K1620" s="44" t="e">
        <f>INDEX('Helper - Inputs'!$G$15:$G$66,MATCH(J1620,'Helper - Inputs'!$D$15:$D$66,0),1)</f>
        <v>#N/A</v>
      </c>
      <c r="L1620" s="44" t="e">
        <f t="shared" si="51"/>
        <v>#N/A</v>
      </c>
    </row>
    <row r="1621" spans="1:12" x14ac:dyDescent="0.3">
      <c r="A1621" s="2"/>
      <c r="B1621" s="23"/>
      <c r="C1621" s="8"/>
      <c r="D1621" s="8"/>
      <c r="E1621" s="2"/>
      <c r="F1621" s="2"/>
      <c r="G1621" s="8"/>
      <c r="I1621" t="e">
        <f>INDEX('Helper - Drop-downs'!$C$12:$C$24,MATCH(C1621,'Helper - Drop-downs'!$A$12:$A$24,0))</f>
        <v>#N/A</v>
      </c>
      <c r="J1621" s="44" t="str">
        <f t="shared" si="50"/>
        <v xml:space="preserve"> - </v>
      </c>
      <c r="K1621" s="44" t="e">
        <f>INDEX('Helper - Inputs'!$G$15:$G$66,MATCH(J1621,'Helper - Inputs'!$D$15:$D$66,0),1)</f>
        <v>#N/A</v>
      </c>
      <c r="L1621" s="44" t="e">
        <f t="shared" si="51"/>
        <v>#N/A</v>
      </c>
    </row>
    <row r="1622" spans="1:12" x14ac:dyDescent="0.3">
      <c r="A1622" s="2"/>
      <c r="B1622" s="23"/>
      <c r="C1622" s="8"/>
      <c r="D1622" s="8"/>
      <c r="E1622" s="2"/>
      <c r="F1622" s="2"/>
      <c r="G1622" s="8"/>
      <c r="I1622" t="e">
        <f>INDEX('Helper - Drop-downs'!$C$12:$C$24,MATCH(C1622,'Helper - Drop-downs'!$A$12:$A$24,0))</f>
        <v>#N/A</v>
      </c>
      <c r="J1622" s="44" t="str">
        <f t="shared" si="50"/>
        <v xml:space="preserve"> - </v>
      </c>
      <c r="K1622" s="44" t="e">
        <f>INDEX('Helper - Inputs'!$G$15:$G$66,MATCH(J1622,'Helper - Inputs'!$D$15:$D$66,0),1)</f>
        <v>#N/A</v>
      </c>
      <c r="L1622" s="44" t="e">
        <f t="shared" si="51"/>
        <v>#N/A</v>
      </c>
    </row>
    <row r="1623" spans="1:12" x14ac:dyDescent="0.3">
      <c r="A1623" s="2"/>
      <c r="B1623" s="23"/>
      <c r="C1623" s="8"/>
      <c r="D1623" s="8"/>
      <c r="E1623" s="2"/>
      <c r="F1623" s="2"/>
      <c r="G1623" s="8"/>
      <c r="I1623" t="e">
        <f>INDEX('Helper - Drop-downs'!$C$12:$C$24,MATCH(C1623,'Helper - Drop-downs'!$A$12:$A$24,0))</f>
        <v>#N/A</v>
      </c>
      <c r="J1623" s="44" t="str">
        <f t="shared" si="50"/>
        <v xml:space="preserve"> - </v>
      </c>
      <c r="K1623" s="44" t="e">
        <f>INDEX('Helper - Inputs'!$G$15:$G$66,MATCH(J1623,'Helper - Inputs'!$D$15:$D$66,0),1)</f>
        <v>#N/A</v>
      </c>
      <c r="L1623" s="44" t="e">
        <f t="shared" si="51"/>
        <v>#N/A</v>
      </c>
    </row>
    <row r="1624" spans="1:12" x14ac:dyDescent="0.3">
      <c r="A1624" s="2"/>
      <c r="B1624" s="23"/>
      <c r="C1624" s="8"/>
      <c r="D1624" s="8"/>
      <c r="E1624" s="2"/>
      <c r="F1624" s="2"/>
      <c r="G1624" s="8"/>
      <c r="I1624" t="e">
        <f>INDEX('Helper - Drop-downs'!$C$12:$C$24,MATCH(C1624,'Helper - Drop-downs'!$A$12:$A$24,0))</f>
        <v>#N/A</v>
      </c>
      <c r="J1624" s="44" t="str">
        <f t="shared" si="50"/>
        <v xml:space="preserve"> - </v>
      </c>
      <c r="K1624" s="44" t="e">
        <f>INDEX('Helper - Inputs'!$G$15:$G$66,MATCH(J1624,'Helper - Inputs'!$D$15:$D$66,0),1)</f>
        <v>#N/A</v>
      </c>
      <c r="L1624" s="44" t="e">
        <f t="shared" si="51"/>
        <v>#N/A</v>
      </c>
    </row>
    <row r="1625" spans="1:12" x14ac:dyDescent="0.3">
      <c r="A1625" s="2"/>
      <c r="B1625" s="23"/>
      <c r="C1625" s="8"/>
      <c r="D1625" s="8"/>
      <c r="E1625" s="2"/>
      <c r="F1625" s="2"/>
      <c r="G1625" s="8"/>
      <c r="I1625" t="e">
        <f>INDEX('Helper - Drop-downs'!$C$12:$C$24,MATCH(C1625,'Helper - Drop-downs'!$A$12:$A$24,0))</f>
        <v>#N/A</v>
      </c>
      <c r="J1625" s="44" t="str">
        <f t="shared" si="50"/>
        <v xml:space="preserve"> - </v>
      </c>
      <c r="K1625" s="44" t="e">
        <f>INDEX('Helper - Inputs'!$G$15:$G$66,MATCH(J1625,'Helper - Inputs'!$D$15:$D$66,0),1)</f>
        <v>#N/A</v>
      </c>
      <c r="L1625" s="44" t="e">
        <f t="shared" si="51"/>
        <v>#N/A</v>
      </c>
    </row>
    <row r="1626" spans="1:12" x14ac:dyDescent="0.3">
      <c r="A1626" s="2"/>
      <c r="B1626" s="23"/>
      <c r="C1626" s="8"/>
      <c r="D1626" s="8"/>
      <c r="E1626" s="2"/>
      <c r="F1626" s="2"/>
      <c r="G1626" s="8"/>
      <c r="I1626" t="e">
        <f>INDEX('Helper - Drop-downs'!$C$12:$C$24,MATCH(C1626,'Helper - Drop-downs'!$A$12:$A$24,0))</f>
        <v>#N/A</v>
      </c>
      <c r="J1626" s="44" t="str">
        <f t="shared" si="50"/>
        <v xml:space="preserve"> - </v>
      </c>
      <c r="K1626" s="44" t="e">
        <f>INDEX('Helper - Inputs'!$G$15:$G$66,MATCH(J1626,'Helper - Inputs'!$D$15:$D$66,0),1)</f>
        <v>#N/A</v>
      </c>
      <c r="L1626" s="44" t="e">
        <f t="shared" si="51"/>
        <v>#N/A</v>
      </c>
    </row>
    <row r="1627" spans="1:12" x14ac:dyDescent="0.3">
      <c r="A1627" s="2"/>
      <c r="B1627" s="23"/>
      <c r="C1627" s="8"/>
      <c r="D1627" s="8"/>
      <c r="E1627" s="2"/>
      <c r="F1627" s="2"/>
      <c r="G1627" s="8"/>
      <c r="I1627" t="e">
        <f>INDEX('Helper - Drop-downs'!$C$12:$C$24,MATCH(C1627,'Helper - Drop-downs'!$A$12:$A$24,0))</f>
        <v>#N/A</v>
      </c>
      <c r="J1627" s="44" t="str">
        <f t="shared" si="50"/>
        <v xml:space="preserve"> - </v>
      </c>
      <c r="K1627" s="44" t="e">
        <f>INDEX('Helper - Inputs'!$G$15:$G$66,MATCH(J1627,'Helper - Inputs'!$D$15:$D$66,0),1)</f>
        <v>#N/A</v>
      </c>
      <c r="L1627" s="44" t="e">
        <f t="shared" si="51"/>
        <v>#N/A</v>
      </c>
    </row>
    <row r="1628" spans="1:12" x14ac:dyDescent="0.3">
      <c r="A1628" s="2"/>
      <c r="B1628" s="23"/>
      <c r="C1628" s="8"/>
      <c r="D1628" s="8"/>
      <c r="E1628" s="2"/>
      <c r="F1628" s="2"/>
      <c r="G1628" s="8"/>
      <c r="I1628" t="e">
        <f>INDEX('Helper - Drop-downs'!$C$12:$C$24,MATCH(C1628,'Helper - Drop-downs'!$A$12:$A$24,0))</f>
        <v>#N/A</v>
      </c>
      <c r="J1628" s="44" t="str">
        <f t="shared" si="50"/>
        <v xml:space="preserve"> - </v>
      </c>
      <c r="K1628" s="44" t="e">
        <f>INDEX('Helper - Inputs'!$G$15:$G$66,MATCH(J1628,'Helper - Inputs'!$D$15:$D$66,0),1)</f>
        <v>#N/A</v>
      </c>
      <c r="L1628" s="44" t="e">
        <f t="shared" si="51"/>
        <v>#N/A</v>
      </c>
    </row>
    <row r="1629" spans="1:12" x14ac:dyDescent="0.3">
      <c r="A1629" s="2"/>
      <c r="B1629" s="23"/>
      <c r="C1629" s="8"/>
      <c r="D1629" s="8"/>
      <c r="E1629" s="2"/>
      <c r="F1629" s="2"/>
      <c r="G1629" s="8"/>
      <c r="I1629" t="e">
        <f>INDEX('Helper - Drop-downs'!$C$12:$C$24,MATCH(C1629,'Helper - Drop-downs'!$A$12:$A$24,0))</f>
        <v>#N/A</v>
      </c>
      <c r="J1629" s="44" t="str">
        <f t="shared" si="50"/>
        <v xml:space="preserve"> - </v>
      </c>
      <c r="K1629" s="44" t="e">
        <f>INDEX('Helper - Inputs'!$G$15:$G$66,MATCH(J1629,'Helper - Inputs'!$D$15:$D$66,0),1)</f>
        <v>#N/A</v>
      </c>
      <c r="L1629" s="44" t="e">
        <f t="shared" si="51"/>
        <v>#N/A</v>
      </c>
    </row>
    <row r="1630" spans="1:12" x14ac:dyDescent="0.3">
      <c r="A1630" s="2"/>
      <c r="B1630" s="23"/>
      <c r="C1630" s="8"/>
      <c r="D1630" s="8"/>
      <c r="E1630" s="2"/>
      <c r="F1630" s="2"/>
      <c r="G1630" s="8"/>
      <c r="I1630" t="e">
        <f>INDEX('Helper - Drop-downs'!$C$12:$C$24,MATCH(C1630,'Helper - Drop-downs'!$A$12:$A$24,0))</f>
        <v>#N/A</v>
      </c>
      <c r="J1630" s="44" t="str">
        <f t="shared" si="50"/>
        <v xml:space="preserve"> - </v>
      </c>
      <c r="K1630" s="44" t="e">
        <f>INDEX('Helper - Inputs'!$G$15:$G$66,MATCH(J1630,'Helper - Inputs'!$D$15:$D$66,0),1)</f>
        <v>#N/A</v>
      </c>
      <c r="L1630" s="44" t="e">
        <f t="shared" si="51"/>
        <v>#N/A</v>
      </c>
    </row>
    <row r="1631" spans="1:12" x14ac:dyDescent="0.3">
      <c r="A1631" s="2"/>
      <c r="B1631" s="23"/>
      <c r="C1631" s="8"/>
      <c r="D1631" s="8"/>
      <c r="E1631" s="2"/>
      <c r="F1631" s="2"/>
      <c r="G1631" s="8"/>
      <c r="I1631" t="e">
        <f>INDEX('Helper - Drop-downs'!$C$12:$C$24,MATCH(C1631,'Helper - Drop-downs'!$A$12:$A$24,0))</f>
        <v>#N/A</v>
      </c>
      <c r="J1631" s="44" t="str">
        <f t="shared" si="50"/>
        <v xml:space="preserve"> - </v>
      </c>
      <c r="K1631" s="44" t="e">
        <f>INDEX('Helper - Inputs'!$G$15:$G$66,MATCH(J1631,'Helper - Inputs'!$D$15:$D$66,0),1)</f>
        <v>#N/A</v>
      </c>
      <c r="L1631" s="44" t="e">
        <f t="shared" si="51"/>
        <v>#N/A</v>
      </c>
    </row>
    <row r="1632" spans="1:12" x14ac:dyDescent="0.3">
      <c r="A1632" s="2"/>
      <c r="B1632" s="23"/>
      <c r="C1632" s="8"/>
      <c r="D1632" s="8"/>
      <c r="E1632" s="2"/>
      <c r="F1632" s="2"/>
      <c r="G1632" s="8"/>
      <c r="I1632" t="e">
        <f>INDEX('Helper - Drop-downs'!$C$12:$C$24,MATCH(C1632,'Helper - Drop-downs'!$A$12:$A$24,0))</f>
        <v>#N/A</v>
      </c>
      <c r="J1632" s="44" t="str">
        <f t="shared" si="50"/>
        <v xml:space="preserve"> - </v>
      </c>
      <c r="K1632" s="44" t="e">
        <f>INDEX('Helper - Inputs'!$G$15:$G$66,MATCH(J1632,'Helper - Inputs'!$D$15:$D$66,0),1)</f>
        <v>#N/A</v>
      </c>
      <c r="L1632" s="44" t="e">
        <f t="shared" si="51"/>
        <v>#N/A</v>
      </c>
    </row>
    <row r="1633" spans="1:12" x14ac:dyDescent="0.3">
      <c r="A1633" s="2"/>
      <c r="B1633" s="23"/>
      <c r="C1633" s="8"/>
      <c r="D1633" s="8"/>
      <c r="E1633" s="2"/>
      <c r="F1633" s="2"/>
      <c r="G1633" s="8"/>
      <c r="I1633" t="e">
        <f>INDEX('Helper - Drop-downs'!$C$12:$C$24,MATCH(C1633,'Helper - Drop-downs'!$A$12:$A$24,0))</f>
        <v>#N/A</v>
      </c>
      <c r="J1633" s="44" t="str">
        <f t="shared" si="50"/>
        <v xml:space="preserve"> - </v>
      </c>
      <c r="K1633" s="44" t="e">
        <f>INDEX('Helper - Inputs'!$G$15:$G$66,MATCH(J1633,'Helper - Inputs'!$D$15:$D$66,0),1)</f>
        <v>#N/A</v>
      </c>
      <c r="L1633" s="44" t="e">
        <f t="shared" si="51"/>
        <v>#N/A</v>
      </c>
    </row>
    <row r="1634" spans="1:12" x14ac:dyDescent="0.3">
      <c r="A1634" s="2"/>
      <c r="B1634" s="23"/>
      <c r="C1634" s="8"/>
      <c r="D1634" s="8"/>
      <c r="E1634" s="2"/>
      <c r="F1634" s="2"/>
      <c r="G1634" s="8"/>
      <c r="I1634" t="e">
        <f>INDEX('Helper - Drop-downs'!$C$12:$C$24,MATCH(C1634,'Helper - Drop-downs'!$A$12:$A$24,0))</f>
        <v>#N/A</v>
      </c>
      <c r="J1634" s="44" t="str">
        <f t="shared" si="50"/>
        <v xml:space="preserve"> - </v>
      </c>
      <c r="K1634" s="44" t="e">
        <f>INDEX('Helper - Inputs'!$G$15:$G$66,MATCH(J1634,'Helper - Inputs'!$D$15:$D$66,0),1)</f>
        <v>#N/A</v>
      </c>
      <c r="L1634" s="44" t="e">
        <f t="shared" si="51"/>
        <v>#N/A</v>
      </c>
    </row>
    <row r="1635" spans="1:12" x14ac:dyDescent="0.3">
      <c r="A1635" s="2"/>
      <c r="B1635" s="23"/>
      <c r="C1635" s="8"/>
      <c r="D1635" s="8"/>
      <c r="E1635" s="2"/>
      <c r="F1635" s="2"/>
      <c r="G1635" s="8"/>
      <c r="I1635" t="e">
        <f>INDEX('Helper - Drop-downs'!$C$12:$C$24,MATCH(C1635,'Helper - Drop-downs'!$A$12:$A$24,0))</f>
        <v>#N/A</v>
      </c>
      <c r="J1635" s="44" t="str">
        <f t="shared" si="50"/>
        <v xml:space="preserve"> - </v>
      </c>
      <c r="K1635" s="44" t="e">
        <f>INDEX('Helper - Inputs'!$G$15:$G$66,MATCH(J1635,'Helper - Inputs'!$D$15:$D$66,0),1)</f>
        <v>#N/A</v>
      </c>
      <c r="L1635" s="44" t="e">
        <f t="shared" si="51"/>
        <v>#N/A</v>
      </c>
    </row>
    <row r="1636" spans="1:12" x14ac:dyDescent="0.3">
      <c r="A1636" s="2"/>
      <c r="B1636" s="23"/>
      <c r="C1636" s="8"/>
      <c r="D1636" s="8"/>
      <c r="E1636" s="2"/>
      <c r="F1636" s="2"/>
      <c r="G1636" s="8"/>
      <c r="I1636" t="e">
        <f>INDEX('Helper - Drop-downs'!$C$12:$C$24,MATCH(C1636,'Helper - Drop-downs'!$A$12:$A$24,0))</f>
        <v>#N/A</v>
      </c>
      <c r="J1636" s="44" t="str">
        <f t="shared" si="50"/>
        <v xml:space="preserve"> - </v>
      </c>
      <c r="K1636" s="44" t="e">
        <f>INDEX('Helper - Inputs'!$G$15:$G$66,MATCH(J1636,'Helper - Inputs'!$D$15:$D$66,0),1)</f>
        <v>#N/A</v>
      </c>
      <c r="L1636" s="44" t="e">
        <f t="shared" si="51"/>
        <v>#N/A</v>
      </c>
    </row>
    <row r="1637" spans="1:12" x14ac:dyDescent="0.3">
      <c r="A1637" s="2"/>
      <c r="B1637" s="23"/>
      <c r="C1637" s="8"/>
      <c r="D1637" s="8"/>
      <c r="E1637" s="2"/>
      <c r="F1637" s="2"/>
      <c r="G1637" s="8"/>
      <c r="I1637" t="e">
        <f>INDEX('Helper - Drop-downs'!$C$12:$C$24,MATCH(C1637,'Helper - Drop-downs'!$A$12:$A$24,0))</f>
        <v>#N/A</v>
      </c>
      <c r="J1637" s="44" t="str">
        <f t="shared" si="50"/>
        <v xml:space="preserve"> - </v>
      </c>
      <c r="K1637" s="44" t="e">
        <f>INDEX('Helper - Inputs'!$G$15:$G$66,MATCH(J1637,'Helper - Inputs'!$D$15:$D$66,0),1)</f>
        <v>#N/A</v>
      </c>
      <c r="L1637" s="44" t="e">
        <f t="shared" si="51"/>
        <v>#N/A</v>
      </c>
    </row>
    <row r="1638" spans="1:12" x14ac:dyDescent="0.3">
      <c r="A1638" s="2"/>
      <c r="B1638" s="23"/>
      <c r="C1638" s="8"/>
      <c r="D1638" s="8"/>
      <c r="E1638" s="2"/>
      <c r="F1638" s="2"/>
      <c r="G1638" s="8"/>
      <c r="I1638" t="e">
        <f>INDEX('Helper - Drop-downs'!$C$12:$C$24,MATCH(C1638,'Helper - Drop-downs'!$A$12:$A$24,0))</f>
        <v>#N/A</v>
      </c>
      <c r="J1638" s="44" t="str">
        <f t="shared" si="50"/>
        <v xml:space="preserve"> - </v>
      </c>
      <c r="K1638" s="44" t="e">
        <f>INDEX('Helper - Inputs'!$G$15:$G$66,MATCH(J1638,'Helper - Inputs'!$D$15:$D$66,0),1)</f>
        <v>#N/A</v>
      </c>
      <c r="L1638" s="44" t="e">
        <f t="shared" si="51"/>
        <v>#N/A</v>
      </c>
    </row>
    <row r="1639" spans="1:12" x14ac:dyDescent="0.3">
      <c r="A1639" s="2"/>
      <c r="B1639" s="23"/>
      <c r="C1639" s="8"/>
      <c r="D1639" s="8"/>
      <c r="E1639" s="2"/>
      <c r="F1639" s="2"/>
      <c r="G1639" s="8"/>
      <c r="I1639" t="e">
        <f>INDEX('Helper - Drop-downs'!$C$12:$C$24,MATCH(C1639,'Helper - Drop-downs'!$A$12:$A$24,0))</f>
        <v>#N/A</v>
      </c>
      <c r="J1639" s="44" t="str">
        <f t="shared" si="50"/>
        <v xml:space="preserve"> - </v>
      </c>
      <c r="K1639" s="44" t="e">
        <f>INDEX('Helper - Inputs'!$G$15:$G$66,MATCH(J1639,'Helper - Inputs'!$D$15:$D$66,0),1)</f>
        <v>#N/A</v>
      </c>
      <c r="L1639" s="44" t="e">
        <f t="shared" si="51"/>
        <v>#N/A</v>
      </c>
    </row>
    <row r="1640" spans="1:12" x14ac:dyDescent="0.3">
      <c r="A1640" s="2"/>
      <c r="B1640" s="23"/>
      <c r="C1640" s="8"/>
      <c r="D1640" s="8"/>
      <c r="E1640" s="2"/>
      <c r="F1640" s="2"/>
      <c r="G1640" s="8"/>
      <c r="I1640" t="e">
        <f>INDEX('Helper - Drop-downs'!$C$12:$C$24,MATCH(C1640,'Helper - Drop-downs'!$A$12:$A$24,0))</f>
        <v>#N/A</v>
      </c>
      <c r="J1640" s="44" t="str">
        <f t="shared" si="50"/>
        <v xml:space="preserve"> - </v>
      </c>
      <c r="K1640" s="44" t="e">
        <f>INDEX('Helper - Inputs'!$G$15:$G$66,MATCH(J1640,'Helper - Inputs'!$D$15:$D$66,0),1)</f>
        <v>#N/A</v>
      </c>
      <c r="L1640" s="44" t="e">
        <f t="shared" si="51"/>
        <v>#N/A</v>
      </c>
    </row>
    <row r="1641" spans="1:12" x14ac:dyDescent="0.3">
      <c r="A1641" s="2"/>
      <c r="B1641" s="23"/>
      <c r="C1641" s="8"/>
      <c r="D1641" s="8"/>
      <c r="E1641" s="2"/>
      <c r="F1641" s="2"/>
      <c r="G1641" s="8"/>
      <c r="I1641" t="e">
        <f>INDEX('Helper - Drop-downs'!$C$12:$C$24,MATCH(C1641,'Helper - Drop-downs'!$A$12:$A$24,0))</f>
        <v>#N/A</v>
      </c>
      <c r="J1641" s="44" t="str">
        <f t="shared" si="50"/>
        <v xml:space="preserve"> - </v>
      </c>
      <c r="K1641" s="44" t="e">
        <f>INDEX('Helper - Inputs'!$G$15:$G$66,MATCH(J1641,'Helper - Inputs'!$D$15:$D$66,0),1)</f>
        <v>#N/A</v>
      </c>
      <c r="L1641" s="44" t="e">
        <f t="shared" si="51"/>
        <v>#N/A</v>
      </c>
    </row>
    <row r="1642" spans="1:12" x14ac:dyDescent="0.3">
      <c r="A1642" s="2"/>
      <c r="B1642" s="23"/>
      <c r="C1642" s="8"/>
      <c r="D1642" s="8"/>
      <c r="E1642" s="2"/>
      <c r="F1642" s="2"/>
      <c r="G1642" s="8"/>
      <c r="I1642" t="e">
        <f>INDEX('Helper - Drop-downs'!$C$12:$C$24,MATCH(C1642,'Helper - Drop-downs'!$A$12:$A$24,0))</f>
        <v>#N/A</v>
      </c>
      <c r="J1642" s="44" t="str">
        <f t="shared" si="50"/>
        <v xml:space="preserve"> - </v>
      </c>
      <c r="K1642" s="44" t="e">
        <f>INDEX('Helper - Inputs'!$G$15:$G$66,MATCH(J1642,'Helper - Inputs'!$D$15:$D$66,0),1)</f>
        <v>#N/A</v>
      </c>
      <c r="L1642" s="44" t="e">
        <f t="shared" si="51"/>
        <v>#N/A</v>
      </c>
    </row>
    <row r="1643" spans="1:12" x14ac:dyDescent="0.3">
      <c r="A1643" s="2"/>
      <c r="B1643" s="23"/>
      <c r="C1643" s="8"/>
      <c r="D1643" s="8"/>
      <c r="E1643" s="2"/>
      <c r="F1643" s="2"/>
      <c r="G1643" s="8"/>
      <c r="I1643" t="e">
        <f>INDEX('Helper - Drop-downs'!$C$12:$C$24,MATCH(C1643,'Helper - Drop-downs'!$A$12:$A$24,0))</f>
        <v>#N/A</v>
      </c>
      <c r="J1643" s="44" t="str">
        <f t="shared" si="50"/>
        <v xml:space="preserve"> - </v>
      </c>
      <c r="K1643" s="44" t="e">
        <f>INDEX('Helper - Inputs'!$G$15:$G$66,MATCH(J1643,'Helper - Inputs'!$D$15:$D$66,0),1)</f>
        <v>#N/A</v>
      </c>
      <c r="L1643" s="44" t="e">
        <f t="shared" si="51"/>
        <v>#N/A</v>
      </c>
    </row>
    <row r="1644" spans="1:12" x14ac:dyDescent="0.3">
      <c r="A1644" s="2"/>
      <c r="B1644" s="23"/>
      <c r="C1644" s="8"/>
      <c r="D1644" s="8"/>
      <c r="E1644" s="2"/>
      <c r="F1644" s="2"/>
      <c r="G1644" s="8"/>
      <c r="I1644" t="e">
        <f>INDEX('Helper - Drop-downs'!$C$12:$C$24,MATCH(C1644,'Helper - Drop-downs'!$A$12:$A$24,0))</f>
        <v>#N/A</v>
      </c>
      <c r="J1644" s="44" t="str">
        <f t="shared" si="50"/>
        <v xml:space="preserve"> - </v>
      </c>
      <c r="K1644" s="44" t="e">
        <f>INDEX('Helper - Inputs'!$G$15:$G$66,MATCH(J1644,'Helper - Inputs'!$D$15:$D$66,0),1)</f>
        <v>#N/A</v>
      </c>
      <c r="L1644" s="44" t="e">
        <f t="shared" si="51"/>
        <v>#N/A</v>
      </c>
    </row>
    <row r="1645" spans="1:12" x14ac:dyDescent="0.3">
      <c r="A1645" s="2"/>
      <c r="B1645" s="23"/>
      <c r="C1645" s="8"/>
      <c r="D1645" s="8"/>
      <c r="E1645" s="2"/>
      <c r="F1645" s="2"/>
      <c r="G1645" s="8"/>
      <c r="I1645" t="e">
        <f>INDEX('Helper - Drop-downs'!$C$12:$C$24,MATCH(C1645,'Helper - Drop-downs'!$A$12:$A$24,0))</f>
        <v>#N/A</v>
      </c>
      <c r="J1645" s="44" t="str">
        <f t="shared" si="50"/>
        <v xml:space="preserve"> - </v>
      </c>
      <c r="K1645" s="44" t="e">
        <f>INDEX('Helper - Inputs'!$G$15:$G$66,MATCH(J1645,'Helper - Inputs'!$D$15:$D$66,0),1)</f>
        <v>#N/A</v>
      </c>
      <c r="L1645" s="44" t="e">
        <f t="shared" si="51"/>
        <v>#N/A</v>
      </c>
    </row>
    <row r="1646" spans="1:12" x14ac:dyDescent="0.3">
      <c r="A1646" s="2"/>
      <c r="B1646" s="23"/>
      <c r="C1646" s="8"/>
      <c r="D1646" s="8"/>
      <c r="E1646" s="2"/>
      <c r="F1646" s="2"/>
      <c r="G1646" s="8"/>
      <c r="I1646" t="e">
        <f>INDEX('Helper - Drop-downs'!$C$12:$C$24,MATCH(C1646,'Helper - Drop-downs'!$A$12:$A$24,0))</f>
        <v>#N/A</v>
      </c>
      <c r="J1646" s="44" t="str">
        <f t="shared" si="50"/>
        <v xml:space="preserve"> - </v>
      </c>
      <c r="K1646" s="44" t="e">
        <f>INDEX('Helper - Inputs'!$G$15:$G$66,MATCH(J1646,'Helper - Inputs'!$D$15:$D$66,0),1)</f>
        <v>#N/A</v>
      </c>
      <c r="L1646" s="44" t="e">
        <f t="shared" si="51"/>
        <v>#N/A</v>
      </c>
    </row>
    <row r="1647" spans="1:12" x14ac:dyDescent="0.3">
      <c r="A1647" s="2"/>
      <c r="B1647" s="23"/>
      <c r="C1647" s="8"/>
      <c r="D1647" s="8"/>
      <c r="E1647" s="2"/>
      <c r="F1647" s="2"/>
      <c r="G1647" s="8"/>
      <c r="I1647" t="e">
        <f>INDEX('Helper - Drop-downs'!$C$12:$C$24,MATCH(C1647,'Helper - Drop-downs'!$A$12:$A$24,0))</f>
        <v>#N/A</v>
      </c>
      <c r="J1647" s="44" t="str">
        <f t="shared" si="50"/>
        <v xml:space="preserve"> - </v>
      </c>
      <c r="K1647" s="44" t="e">
        <f>INDEX('Helper - Inputs'!$G$15:$G$66,MATCH(J1647,'Helper - Inputs'!$D$15:$D$66,0),1)</f>
        <v>#N/A</v>
      </c>
      <c r="L1647" s="44" t="e">
        <f t="shared" si="51"/>
        <v>#N/A</v>
      </c>
    </row>
    <row r="1648" spans="1:12" x14ac:dyDescent="0.3">
      <c r="A1648" s="2"/>
      <c r="B1648" s="23"/>
      <c r="C1648" s="8"/>
      <c r="D1648" s="8"/>
      <c r="E1648" s="2"/>
      <c r="F1648" s="2"/>
      <c r="G1648" s="8"/>
      <c r="I1648" t="e">
        <f>INDEX('Helper - Drop-downs'!$C$12:$C$24,MATCH(C1648,'Helper - Drop-downs'!$A$12:$A$24,0))</f>
        <v>#N/A</v>
      </c>
      <c r="J1648" s="44" t="str">
        <f t="shared" si="50"/>
        <v xml:space="preserve"> - </v>
      </c>
      <c r="K1648" s="44" t="e">
        <f>INDEX('Helper - Inputs'!$G$15:$G$66,MATCH(J1648,'Helper - Inputs'!$D$15:$D$66,0),1)</f>
        <v>#N/A</v>
      </c>
      <c r="L1648" s="44" t="e">
        <f t="shared" si="51"/>
        <v>#N/A</v>
      </c>
    </row>
    <row r="1649" spans="1:12" x14ac:dyDescent="0.3">
      <c r="A1649" s="2"/>
      <c r="B1649" s="23"/>
      <c r="C1649" s="8"/>
      <c r="D1649" s="8"/>
      <c r="E1649" s="2"/>
      <c r="F1649" s="2"/>
      <c r="G1649" s="8"/>
      <c r="I1649" t="e">
        <f>INDEX('Helper - Drop-downs'!$C$12:$C$24,MATCH(C1649,'Helper - Drop-downs'!$A$12:$A$24,0))</f>
        <v>#N/A</v>
      </c>
      <c r="J1649" s="44" t="str">
        <f t="shared" si="50"/>
        <v xml:space="preserve"> - </v>
      </c>
      <c r="K1649" s="44" t="e">
        <f>INDEX('Helper - Inputs'!$G$15:$G$66,MATCH(J1649,'Helper - Inputs'!$D$15:$D$66,0),1)</f>
        <v>#N/A</v>
      </c>
      <c r="L1649" s="44" t="e">
        <f t="shared" si="51"/>
        <v>#N/A</v>
      </c>
    </row>
    <row r="1650" spans="1:12" x14ac:dyDescent="0.3">
      <c r="A1650" s="2"/>
      <c r="B1650" s="23"/>
      <c r="C1650" s="8"/>
      <c r="D1650" s="8"/>
      <c r="E1650" s="2"/>
      <c r="F1650" s="2"/>
      <c r="G1650" s="8"/>
      <c r="I1650" t="e">
        <f>INDEX('Helper - Drop-downs'!$C$12:$C$24,MATCH(C1650,'Helper - Drop-downs'!$A$12:$A$24,0))</f>
        <v>#N/A</v>
      </c>
      <c r="J1650" s="44" t="str">
        <f t="shared" si="50"/>
        <v xml:space="preserve"> - </v>
      </c>
      <c r="K1650" s="44" t="e">
        <f>INDEX('Helper - Inputs'!$G$15:$G$66,MATCH(J1650,'Helper - Inputs'!$D$15:$D$66,0),1)</f>
        <v>#N/A</v>
      </c>
      <c r="L1650" s="44" t="e">
        <f t="shared" si="51"/>
        <v>#N/A</v>
      </c>
    </row>
    <row r="1651" spans="1:12" x14ac:dyDescent="0.3">
      <c r="A1651" s="2"/>
      <c r="B1651" s="23"/>
      <c r="C1651" s="8"/>
      <c r="D1651" s="8"/>
      <c r="E1651" s="2"/>
      <c r="F1651" s="2"/>
      <c r="G1651" s="8"/>
      <c r="I1651" t="e">
        <f>INDEX('Helper - Drop-downs'!$C$12:$C$24,MATCH(C1651,'Helper - Drop-downs'!$A$12:$A$24,0))</f>
        <v>#N/A</v>
      </c>
      <c r="J1651" s="44" t="str">
        <f t="shared" si="50"/>
        <v xml:space="preserve"> - </v>
      </c>
      <c r="K1651" s="44" t="e">
        <f>INDEX('Helper - Inputs'!$G$15:$G$66,MATCH(J1651,'Helper - Inputs'!$D$15:$D$66,0),1)</f>
        <v>#N/A</v>
      </c>
      <c r="L1651" s="44" t="e">
        <f t="shared" si="51"/>
        <v>#N/A</v>
      </c>
    </row>
    <row r="1652" spans="1:12" x14ac:dyDescent="0.3">
      <c r="A1652" s="2"/>
      <c r="B1652" s="23"/>
      <c r="C1652" s="8"/>
      <c r="D1652" s="8"/>
      <c r="E1652" s="2"/>
      <c r="F1652" s="2"/>
      <c r="G1652" s="8"/>
      <c r="I1652" t="e">
        <f>INDEX('Helper - Drop-downs'!$C$12:$C$24,MATCH(C1652,'Helper - Drop-downs'!$A$12:$A$24,0))</f>
        <v>#N/A</v>
      </c>
      <c r="J1652" s="44" t="str">
        <f t="shared" si="50"/>
        <v xml:space="preserve"> - </v>
      </c>
      <c r="K1652" s="44" t="e">
        <f>INDEX('Helper - Inputs'!$G$15:$G$66,MATCH(J1652,'Helper - Inputs'!$D$15:$D$66,0),1)</f>
        <v>#N/A</v>
      </c>
      <c r="L1652" s="44" t="e">
        <f t="shared" si="51"/>
        <v>#N/A</v>
      </c>
    </row>
    <row r="1653" spans="1:12" x14ac:dyDescent="0.3">
      <c r="A1653" s="2"/>
      <c r="B1653" s="23"/>
      <c r="C1653" s="8"/>
      <c r="D1653" s="8"/>
      <c r="E1653" s="2"/>
      <c r="F1653" s="2"/>
      <c r="G1653" s="8"/>
      <c r="I1653" t="e">
        <f>INDEX('Helper - Drop-downs'!$C$12:$C$24,MATCH(C1653,'Helper - Drop-downs'!$A$12:$A$24,0))</f>
        <v>#N/A</v>
      </c>
      <c r="J1653" s="44" t="str">
        <f t="shared" si="50"/>
        <v xml:space="preserve"> - </v>
      </c>
      <c r="K1653" s="44" t="e">
        <f>INDEX('Helper - Inputs'!$G$15:$G$66,MATCH(J1653,'Helper - Inputs'!$D$15:$D$66,0),1)</f>
        <v>#N/A</v>
      </c>
      <c r="L1653" s="44" t="e">
        <f t="shared" si="51"/>
        <v>#N/A</v>
      </c>
    </row>
    <row r="1654" spans="1:12" x14ac:dyDescent="0.3">
      <c r="A1654" s="2"/>
      <c r="B1654" s="23"/>
      <c r="C1654" s="8"/>
      <c r="D1654" s="8"/>
      <c r="E1654" s="2"/>
      <c r="F1654" s="2"/>
      <c r="G1654" s="8"/>
      <c r="I1654" t="e">
        <f>INDEX('Helper - Drop-downs'!$C$12:$C$24,MATCH(C1654,'Helper - Drop-downs'!$A$12:$A$24,0))</f>
        <v>#N/A</v>
      </c>
      <c r="J1654" s="44" t="str">
        <f t="shared" si="50"/>
        <v xml:space="preserve"> - </v>
      </c>
      <c r="K1654" s="44" t="e">
        <f>INDEX('Helper - Inputs'!$G$15:$G$66,MATCH(J1654,'Helper - Inputs'!$D$15:$D$66,0),1)</f>
        <v>#N/A</v>
      </c>
      <c r="L1654" s="44" t="e">
        <f t="shared" si="51"/>
        <v>#N/A</v>
      </c>
    </row>
    <row r="1655" spans="1:12" x14ac:dyDescent="0.3">
      <c r="A1655" s="2"/>
      <c r="B1655" s="23"/>
      <c r="C1655" s="8"/>
      <c r="D1655" s="8"/>
      <c r="E1655" s="2"/>
      <c r="F1655" s="2"/>
      <c r="G1655" s="8"/>
      <c r="I1655" t="e">
        <f>INDEX('Helper - Drop-downs'!$C$12:$C$24,MATCH(C1655,'Helper - Drop-downs'!$A$12:$A$24,0))</f>
        <v>#N/A</v>
      </c>
      <c r="J1655" s="44" t="str">
        <f t="shared" si="50"/>
        <v xml:space="preserve"> - </v>
      </c>
      <c r="K1655" s="44" t="e">
        <f>INDEX('Helper - Inputs'!$G$15:$G$66,MATCH(J1655,'Helper - Inputs'!$D$15:$D$66,0),1)</f>
        <v>#N/A</v>
      </c>
      <c r="L1655" s="44" t="e">
        <f t="shared" si="51"/>
        <v>#N/A</v>
      </c>
    </row>
    <row r="1656" spans="1:12" x14ac:dyDescent="0.3">
      <c r="A1656" s="2"/>
      <c r="B1656" s="23"/>
      <c r="C1656" s="8"/>
      <c r="D1656" s="8"/>
      <c r="E1656" s="2"/>
      <c r="F1656" s="2"/>
      <c r="G1656" s="8"/>
      <c r="I1656" t="e">
        <f>INDEX('Helper - Drop-downs'!$C$12:$C$24,MATCH(C1656,'Helper - Drop-downs'!$A$12:$A$24,0))</f>
        <v>#N/A</v>
      </c>
      <c r="J1656" s="44" t="str">
        <f t="shared" si="50"/>
        <v xml:space="preserve"> - </v>
      </c>
      <c r="K1656" s="44" t="e">
        <f>INDEX('Helper - Inputs'!$G$15:$G$66,MATCH(J1656,'Helper - Inputs'!$D$15:$D$66,0),1)</f>
        <v>#N/A</v>
      </c>
      <c r="L1656" s="44" t="e">
        <f t="shared" si="51"/>
        <v>#N/A</v>
      </c>
    </row>
    <row r="1657" spans="1:12" x14ac:dyDescent="0.3">
      <c r="A1657" s="2"/>
      <c r="B1657" s="23"/>
      <c r="C1657" s="8"/>
      <c r="D1657" s="8"/>
      <c r="E1657" s="2"/>
      <c r="F1657" s="2"/>
      <c r="G1657" s="8"/>
      <c r="I1657" t="e">
        <f>INDEX('Helper - Drop-downs'!$C$12:$C$24,MATCH(C1657,'Helper - Drop-downs'!$A$12:$A$24,0))</f>
        <v>#N/A</v>
      </c>
      <c r="J1657" s="44" t="str">
        <f t="shared" si="50"/>
        <v xml:space="preserve"> - </v>
      </c>
      <c r="K1657" s="44" t="e">
        <f>INDEX('Helper - Inputs'!$G$15:$G$66,MATCH(J1657,'Helper - Inputs'!$D$15:$D$66,0),1)</f>
        <v>#N/A</v>
      </c>
      <c r="L1657" s="44" t="e">
        <f t="shared" si="51"/>
        <v>#N/A</v>
      </c>
    </row>
    <row r="1658" spans="1:12" x14ac:dyDescent="0.3">
      <c r="A1658" s="2"/>
      <c r="B1658" s="23"/>
      <c r="C1658" s="8"/>
      <c r="D1658" s="8"/>
      <c r="E1658" s="2"/>
      <c r="F1658" s="2"/>
      <c r="G1658" s="8"/>
      <c r="I1658" t="e">
        <f>INDEX('Helper - Drop-downs'!$C$12:$C$24,MATCH(C1658,'Helper - Drop-downs'!$A$12:$A$24,0))</f>
        <v>#N/A</v>
      </c>
      <c r="J1658" s="44" t="str">
        <f t="shared" si="50"/>
        <v xml:space="preserve"> - </v>
      </c>
      <c r="K1658" s="44" t="e">
        <f>INDEX('Helper - Inputs'!$G$15:$G$66,MATCH(J1658,'Helper - Inputs'!$D$15:$D$66,0),1)</f>
        <v>#N/A</v>
      </c>
      <c r="L1658" s="44" t="e">
        <f t="shared" si="51"/>
        <v>#N/A</v>
      </c>
    </row>
    <row r="1659" spans="1:12" x14ac:dyDescent="0.3">
      <c r="A1659" s="2"/>
      <c r="B1659" s="23"/>
      <c r="C1659" s="8"/>
      <c r="D1659" s="8"/>
      <c r="E1659" s="2"/>
      <c r="F1659" s="2"/>
      <c r="G1659" s="8"/>
      <c r="I1659" t="e">
        <f>INDEX('Helper - Drop-downs'!$C$12:$C$24,MATCH(C1659,'Helper - Drop-downs'!$A$12:$A$24,0))</f>
        <v>#N/A</v>
      </c>
      <c r="J1659" s="44" t="str">
        <f t="shared" si="50"/>
        <v xml:space="preserve"> - </v>
      </c>
      <c r="K1659" s="44" t="e">
        <f>INDEX('Helper - Inputs'!$G$15:$G$66,MATCH(J1659,'Helper - Inputs'!$D$15:$D$66,0),1)</f>
        <v>#N/A</v>
      </c>
      <c r="L1659" s="44" t="e">
        <f t="shared" si="51"/>
        <v>#N/A</v>
      </c>
    </row>
    <row r="1660" spans="1:12" x14ac:dyDescent="0.3">
      <c r="A1660" s="2"/>
      <c r="B1660" s="23"/>
      <c r="C1660" s="8"/>
      <c r="D1660" s="8"/>
      <c r="E1660" s="2"/>
      <c r="F1660" s="2"/>
      <c r="G1660" s="8"/>
      <c r="I1660" t="e">
        <f>INDEX('Helper - Drop-downs'!$C$12:$C$24,MATCH(C1660,'Helper - Drop-downs'!$A$12:$A$24,0))</f>
        <v>#N/A</v>
      </c>
      <c r="J1660" s="44" t="str">
        <f t="shared" si="50"/>
        <v xml:space="preserve"> - </v>
      </c>
      <c r="K1660" s="44" t="e">
        <f>INDEX('Helper - Inputs'!$G$15:$G$66,MATCH(J1660,'Helper - Inputs'!$D$15:$D$66,0),1)</f>
        <v>#N/A</v>
      </c>
      <c r="L1660" s="44" t="e">
        <f t="shared" si="51"/>
        <v>#N/A</v>
      </c>
    </row>
    <row r="1661" spans="1:12" x14ac:dyDescent="0.3">
      <c r="A1661" s="2"/>
      <c r="B1661" s="23"/>
      <c r="C1661" s="8"/>
      <c r="D1661" s="8"/>
      <c r="E1661" s="2"/>
      <c r="F1661" s="2"/>
      <c r="G1661" s="8"/>
      <c r="I1661" t="e">
        <f>INDEX('Helper - Drop-downs'!$C$12:$C$24,MATCH(C1661,'Helper - Drop-downs'!$A$12:$A$24,0))</f>
        <v>#N/A</v>
      </c>
      <c r="J1661" s="44" t="str">
        <f t="shared" si="50"/>
        <v xml:space="preserve"> - </v>
      </c>
      <c r="K1661" s="44" t="e">
        <f>INDEX('Helper - Inputs'!$G$15:$G$66,MATCH(J1661,'Helper - Inputs'!$D$15:$D$66,0),1)</f>
        <v>#N/A</v>
      </c>
      <c r="L1661" s="44" t="e">
        <f t="shared" si="51"/>
        <v>#N/A</v>
      </c>
    </row>
    <row r="1662" spans="1:12" x14ac:dyDescent="0.3">
      <c r="A1662" s="2"/>
      <c r="B1662" s="23"/>
      <c r="C1662" s="8"/>
      <c r="D1662" s="8"/>
      <c r="E1662" s="2"/>
      <c r="F1662" s="2"/>
      <c r="G1662" s="8"/>
      <c r="I1662" t="e">
        <f>INDEX('Helper - Drop-downs'!$C$12:$C$24,MATCH(C1662,'Helper - Drop-downs'!$A$12:$A$24,0))</f>
        <v>#N/A</v>
      </c>
      <c r="J1662" s="44" t="str">
        <f t="shared" si="50"/>
        <v xml:space="preserve"> - </v>
      </c>
      <c r="K1662" s="44" t="e">
        <f>INDEX('Helper - Inputs'!$G$15:$G$66,MATCH(J1662,'Helper - Inputs'!$D$15:$D$66,0),1)</f>
        <v>#N/A</v>
      </c>
      <c r="L1662" s="44" t="e">
        <f t="shared" si="51"/>
        <v>#N/A</v>
      </c>
    </row>
    <row r="1663" spans="1:12" x14ac:dyDescent="0.3">
      <c r="A1663" s="2"/>
      <c r="B1663" s="23"/>
      <c r="C1663" s="8"/>
      <c r="D1663" s="8"/>
      <c r="E1663" s="2"/>
      <c r="F1663" s="2"/>
      <c r="G1663" s="8"/>
      <c r="I1663" t="e">
        <f>INDEX('Helper - Drop-downs'!$C$12:$C$24,MATCH(C1663,'Helper - Drop-downs'!$A$12:$A$24,0))</f>
        <v>#N/A</v>
      </c>
      <c r="J1663" s="44" t="str">
        <f t="shared" si="50"/>
        <v xml:space="preserve"> - </v>
      </c>
      <c r="K1663" s="44" t="e">
        <f>INDEX('Helper - Inputs'!$G$15:$G$66,MATCH(J1663,'Helper - Inputs'!$D$15:$D$66,0),1)</f>
        <v>#N/A</v>
      </c>
      <c r="L1663" s="44" t="e">
        <f t="shared" si="51"/>
        <v>#N/A</v>
      </c>
    </row>
    <row r="1664" spans="1:12" x14ac:dyDescent="0.3">
      <c r="A1664" s="2"/>
      <c r="B1664" s="23"/>
      <c r="C1664" s="8"/>
      <c r="D1664" s="8"/>
      <c r="E1664" s="2"/>
      <c r="F1664" s="2"/>
      <c r="G1664" s="8"/>
      <c r="I1664" t="e">
        <f>INDEX('Helper - Drop-downs'!$C$12:$C$24,MATCH(C1664,'Helper - Drop-downs'!$A$12:$A$24,0))</f>
        <v>#N/A</v>
      </c>
      <c r="J1664" s="44" t="str">
        <f t="shared" si="50"/>
        <v xml:space="preserve"> - </v>
      </c>
      <c r="K1664" s="44" t="e">
        <f>INDEX('Helper - Inputs'!$G$15:$G$66,MATCH(J1664,'Helper - Inputs'!$D$15:$D$66,0),1)</f>
        <v>#N/A</v>
      </c>
      <c r="L1664" s="44" t="e">
        <f t="shared" si="51"/>
        <v>#N/A</v>
      </c>
    </row>
    <row r="1665" spans="1:12" x14ac:dyDescent="0.3">
      <c r="A1665" s="2"/>
      <c r="B1665" s="23"/>
      <c r="C1665" s="8"/>
      <c r="D1665" s="8"/>
      <c r="E1665" s="2"/>
      <c r="F1665" s="2"/>
      <c r="G1665" s="8"/>
      <c r="I1665" t="e">
        <f>INDEX('Helper - Drop-downs'!$C$12:$C$24,MATCH(C1665,'Helper - Drop-downs'!$A$12:$A$24,0))</f>
        <v>#N/A</v>
      </c>
      <c r="J1665" s="44" t="str">
        <f t="shared" si="50"/>
        <v xml:space="preserve"> - </v>
      </c>
      <c r="K1665" s="44" t="e">
        <f>INDEX('Helper - Inputs'!$G$15:$G$66,MATCH(J1665,'Helper - Inputs'!$D$15:$D$66,0),1)</f>
        <v>#N/A</v>
      </c>
      <c r="L1665" s="44" t="e">
        <f t="shared" si="51"/>
        <v>#N/A</v>
      </c>
    </row>
    <row r="1666" spans="1:12" x14ac:dyDescent="0.3">
      <c r="A1666" s="2"/>
      <c r="B1666" s="23"/>
      <c r="C1666" s="8"/>
      <c r="D1666" s="8"/>
      <c r="E1666" s="2"/>
      <c r="F1666" s="2"/>
      <c r="G1666" s="8"/>
      <c r="I1666" t="e">
        <f>INDEX('Helper - Drop-downs'!$C$12:$C$24,MATCH(C1666,'Helper - Drop-downs'!$A$12:$A$24,0))</f>
        <v>#N/A</v>
      </c>
      <c r="J1666" s="44" t="str">
        <f t="shared" si="50"/>
        <v xml:space="preserve"> - </v>
      </c>
      <c r="K1666" s="44" t="e">
        <f>INDEX('Helper - Inputs'!$G$15:$G$66,MATCH(J1666,'Helper - Inputs'!$D$15:$D$66,0),1)</f>
        <v>#N/A</v>
      </c>
      <c r="L1666" s="44" t="e">
        <f t="shared" si="51"/>
        <v>#N/A</v>
      </c>
    </row>
    <row r="1667" spans="1:12" x14ac:dyDescent="0.3">
      <c r="A1667" s="2"/>
      <c r="B1667" s="23"/>
      <c r="C1667" s="8"/>
      <c r="D1667" s="8"/>
      <c r="E1667" s="2"/>
      <c r="F1667" s="2"/>
      <c r="G1667" s="8"/>
      <c r="I1667" t="e">
        <f>INDEX('Helper - Drop-downs'!$C$12:$C$24,MATCH(C1667,'Helper - Drop-downs'!$A$12:$A$24,0))</f>
        <v>#N/A</v>
      </c>
      <c r="J1667" s="44" t="str">
        <f t="shared" si="50"/>
        <v xml:space="preserve"> - </v>
      </c>
      <c r="K1667" s="44" t="e">
        <f>INDEX('Helper - Inputs'!$G$15:$G$66,MATCH(J1667,'Helper - Inputs'!$D$15:$D$66,0),1)</f>
        <v>#N/A</v>
      </c>
      <c r="L1667" s="44" t="e">
        <f t="shared" si="51"/>
        <v>#N/A</v>
      </c>
    </row>
    <row r="1668" spans="1:12" x14ac:dyDescent="0.3">
      <c r="A1668" s="2"/>
      <c r="B1668" s="23"/>
      <c r="C1668" s="8"/>
      <c r="D1668" s="8"/>
      <c r="E1668" s="2"/>
      <c r="F1668" s="2"/>
      <c r="G1668" s="8"/>
      <c r="I1668" t="e">
        <f>INDEX('Helper - Drop-downs'!$C$12:$C$24,MATCH(C1668,'Helper - Drop-downs'!$A$12:$A$24,0))</f>
        <v>#N/A</v>
      </c>
      <c r="J1668" s="44" t="str">
        <f t="shared" si="50"/>
        <v xml:space="preserve"> - </v>
      </c>
      <c r="K1668" s="44" t="e">
        <f>INDEX('Helper - Inputs'!$G$15:$G$66,MATCH(J1668,'Helper - Inputs'!$D$15:$D$66,0),1)</f>
        <v>#N/A</v>
      </c>
      <c r="L1668" s="44" t="e">
        <f t="shared" si="51"/>
        <v>#N/A</v>
      </c>
    </row>
    <row r="1669" spans="1:12" x14ac:dyDescent="0.3">
      <c r="A1669" s="2"/>
      <c r="B1669" s="23"/>
      <c r="C1669" s="8"/>
      <c r="D1669" s="8"/>
      <c r="E1669" s="2"/>
      <c r="F1669" s="2"/>
      <c r="G1669" s="8"/>
      <c r="I1669" t="e">
        <f>INDEX('Helper - Drop-downs'!$C$12:$C$24,MATCH(C1669,'Helper - Drop-downs'!$A$12:$A$24,0))</f>
        <v>#N/A</v>
      </c>
      <c r="J1669" s="44" t="str">
        <f t="shared" si="50"/>
        <v xml:space="preserve"> - </v>
      </c>
      <c r="K1669" s="44" t="e">
        <f>INDEX('Helper - Inputs'!$G$15:$G$66,MATCH(J1669,'Helper - Inputs'!$D$15:$D$66,0),1)</f>
        <v>#N/A</v>
      </c>
      <c r="L1669" s="44" t="e">
        <f t="shared" si="51"/>
        <v>#N/A</v>
      </c>
    </row>
    <row r="1670" spans="1:12" x14ac:dyDescent="0.3">
      <c r="A1670" s="2"/>
      <c r="B1670" s="23"/>
      <c r="C1670" s="8"/>
      <c r="D1670" s="8"/>
      <c r="E1670" s="2"/>
      <c r="F1670" s="2"/>
      <c r="G1670" s="8"/>
      <c r="I1670" t="e">
        <f>INDEX('Helper - Drop-downs'!$C$12:$C$24,MATCH(C1670,'Helper - Drop-downs'!$A$12:$A$24,0))</f>
        <v>#N/A</v>
      </c>
      <c r="J1670" s="44" t="str">
        <f t="shared" ref="J1670:J1733" si="52">E1670&amp;" - "&amp;F1670</f>
        <v xml:space="preserve"> - </v>
      </c>
      <c r="K1670" s="44" t="e">
        <f>INDEX('Helper - Inputs'!$G$15:$G$66,MATCH(J1670,'Helper - Inputs'!$D$15:$D$66,0),1)</f>
        <v>#N/A</v>
      </c>
      <c r="L1670" s="44" t="e">
        <f t="shared" ref="L1670:L1733" si="53">E1670&amp;" - "&amp;K1670</f>
        <v>#N/A</v>
      </c>
    </row>
    <row r="1671" spans="1:12" x14ac:dyDescent="0.3">
      <c r="A1671" s="2"/>
      <c r="B1671" s="23"/>
      <c r="C1671" s="8"/>
      <c r="D1671" s="8"/>
      <c r="E1671" s="2"/>
      <c r="F1671" s="2"/>
      <c r="G1671" s="8"/>
      <c r="I1671" t="e">
        <f>INDEX('Helper - Drop-downs'!$C$12:$C$24,MATCH(C1671,'Helper - Drop-downs'!$A$12:$A$24,0))</f>
        <v>#N/A</v>
      </c>
      <c r="J1671" s="44" t="str">
        <f t="shared" si="52"/>
        <v xml:space="preserve"> - </v>
      </c>
      <c r="K1671" s="44" t="e">
        <f>INDEX('Helper - Inputs'!$G$15:$G$66,MATCH(J1671,'Helper - Inputs'!$D$15:$D$66,0),1)</f>
        <v>#N/A</v>
      </c>
      <c r="L1671" s="44" t="e">
        <f t="shared" si="53"/>
        <v>#N/A</v>
      </c>
    </row>
    <row r="1672" spans="1:12" x14ac:dyDescent="0.3">
      <c r="A1672" s="2"/>
      <c r="B1672" s="23"/>
      <c r="C1672" s="8"/>
      <c r="D1672" s="8"/>
      <c r="E1672" s="2"/>
      <c r="F1672" s="2"/>
      <c r="G1672" s="8"/>
      <c r="I1672" t="e">
        <f>INDEX('Helper - Drop-downs'!$C$12:$C$24,MATCH(C1672,'Helper - Drop-downs'!$A$12:$A$24,0))</f>
        <v>#N/A</v>
      </c>
      <c r="J1672" s="44" t="str">
        <f t="shared" si="52"/>
        <v xml:space="preserve"> - </v>
      </c>
      <c r="K1672" s="44" t="e">
        <f>INDEX('Helper - Inputs'!$G$15:$G$66,MATCH(J1672,'Helper - Inputs'!$D$15:$D$66,0),1)</f>
        <v>#N/A</v>
      </c>
      <c r="L1672" s="44" t="e">
        <f t="shared" si="53"/>
        <v>#N/A</v>
      </c>
    </row>
    <row r="1673" spans="1:12" x14ac:dyDescent="0.3">
      <c r="A1673" s="2"/>
      <c r="B1673" s="23"/>
      <c r="C1673" s="8"/>
      <c r="D1673" s="8"/>
      <c r="E1673" s="2"/>
      <c r="F1673" s="2"/>
      <c r="G1673" s="8"/>
      <c r="I1673" t="e">
        <f>INDEX('Helper - Drop-downs'!$C$12:$C$24,MATCH(C1673,'Helper - Drop-downs'!$A$12:$A$24,0))</f>
        <v>#N/A</v>
      </c>
      <c r="J1673" s="44" t="str">
        <f t="shared" si="52"/>
        <v xml:space="preserve"> - </v>
      </c>
      <c r="K1673" s="44" t="e">
        <f>INDEX('Helper - Inputs'!$G$15:$G$66,MATCH(J1673,'Helper - Inputs'!$D$15:$D$66,0),1)</f>
        <v>#N/A</v>
      </c>
      <c r="L1673" s="44" t="e">
        <f t="shared" si="53"/>
        <v>#N/A</v>
      </c>
    </row>
    <row r="1674" spans="1:12" x14ac:dyDescent="0.3">
      <c r="A1674" s="2"/>
      <c r="B1674" s="23"/>
      <c r="C1674" s="8"/>
      <c r="D1674" s="8"/>
      <c r="E1674" s="2"/>
      <c r="F1674" s="2"/>
      <c r="G1674" s="8"/>
      <c r="I1674" t="e">
        <f>INDEX('Helper - Drop-downs'!$C$12:$C$24,MATCH(C1674,'Helper - Drop-downs'!$A$12:$A$24,0))</f>
        <v>#N/A</v>
      </c>
      <c r="J1674" s="44" t="str">
        <f t="shared" si="52"/>
        <v xml:space="preserve"> - </v>
      </c>
      <c r="K1674" s="44" t="e">
        <f>INDEX('Helper - Inputs'!$G$15:$G$66,MATCH(J1674,'Helper - Inputs'!$D$15:$D$66,0),1)</f>
        <v>#N/A</v>
      </c>
      <c r="L1674" s="44" t="e">
        <f t="shared" si="53"/>
        <v>#N/A</v>
      </c>
    </row>
    <row r="1675" spans="1:12" x14ac:dyDescent="0.3">
      <c r="A1675" s="2"/>
      <c r="B1675" s="23"/>
      <c r="C1675" s="8"/>
      <c r="D1675" s="8"/>
      <c r="E1675" s="2"/>
      <c r="F1675" s="2"/>
      <c r="G1675" s="8"/>
      <c r="I1675" t="e">
        <f>INDEX('Helper - Drop-downs'!$C$12:$C$24,MATCH(C1675,'Helper - Drop-downs'!$A$12:$A$24,0))</f>
        <v>#N/A</v>
      </c>
      <c r="J1675" s="44" t="str">
        <f t="shared" si="52"/>
        <v xml:space="preserve"> - </v>
      </c>
      <c r="K1675" s="44" t="e">
        <f>INDEX('Helper - Inputs'!$G$15:$G$66,MATCH(J1675,'Helper - Inputs'!$D$15:$D$66,0),1)</f>
        <v>#N/A</v>
      </c>
      <c r="L1675" s="44" t="e">
        <f t="shared" si="53"/>
        <v>#N/A</v>
      </c>
    </row>
    <row r="1676" spans="1:12" x14ac:dyDescent="0.3">
      <c r="A1676" s="2"/>
      <c r="B1676" s="23"/>
      <c r="C1676" s="8"/>
      <c r="D1676" s="8"/>
      <c r="E1676" s="2"/>
      <c r="F1676" s="2"/>
      <c r="G1676" s="8"/>
      <c r="I1676" t="e">
        <f>INDEX('Helper - Drop-downs'!$C$12:$C$24,MATCH(C1676,'Helper - Drop-downs'!$A$12:$A$24,0))</f>
        <v>#N/A</v>
      </c>
      <c r="J1676" s="44" t="str">
        <f t="shared" si="52"/>
        <v xml:space="preserve"> - </v>
      </c>
      <c r="K1676" s="44" t="e">
        <f>INDEX('Helper - Inputs'!$G$15:$G$66,MATCH(J1676,'Helper - Inputs'!$D$15:$D$66,0),1)</f>
        <v>#N/A</v>
      </c>
      <c r="L1676" s="44" t="e">
        <f t="shared" si="53"/>
        <v>#N/A</v>
      </c>
    </row>
    <row r="1677" spans="1:12" x14ac:dyDescent="0.3">
      <c r="A1677" s="2"/>
      <c r="B1677" s="23"/>
      <c r="C1677" s="8"/>
      <c r="D1677" s="8"/>
      <c r="E1677" s="2"/>
      <c r="F1677" s="2"/>
      <c r="G1677" s="8"/>
      <c r="I1677" t="e">
        <f>INDEX('Helper - Drop-downs'!$C$12:$C$24,MATCH(C1677,'Helper - Drop-downs'!$A$12:$A$24,0))</f>
        <v>#N/A</v>
      </c>
      <c r="J1677" s="44" t="str">
        <f t="shared" si="52"/>
        <v xml:space="preserve"> - </v>
      </c>
      <c r="K1677" s="44" t="e">
        <f>INDEX('Helper - Inputs'!$G$15:$G$66,MATCH(J1677,'Helper - Inputs'!$D$15:$D$66,0),1)</f>
        <v>#N/A</v>
      </c>
      <c r="L1677" s="44" t="e">
        <f t="shared" si="53"/>
        <v>#N/A</v>
      </c>
    </row>
    <row r="1678" spans="1:12" x14ac:dyDescent="0.3">
      <c r="A1678" s="2"/>
      <c r="B1678" s="23"/>
      <c r="C1678" s="8"/>
      <c r="D1678" s="8"/>
      <c r="E1678" s="2"/>
      <c r="F1678" s="2"/>
      <c r="G1678" s="8"/>
      <c r="I1678" t="e">
        <f>INDEX('Helper - Drop-downs'!$C$12:$C$24,MATCH(C1678,'Helper - Drop-downs'!$A$12:$A$24,0))</f>
        <v>#N/A</v>
      </c>
      <c r="J1678" s="44" t="str">
        <f t="shared" si="52"/>
        <v xml:space="preserve"> - </v>
      </c>
      <c r="K1678" s="44" t="e">
        <f>INDEX('Helper - Inputs'!$G$15:$G$66,MATCH(J1678,'Helper - Inputs'!$D$15:$D$66,0),1)</f>
        <v>#N/A</v>
      </c>
      <c r="L1678" s="44" t="e">
        <f t="shared" si="53"/>
        <v>#N/A</v>
      </c>
    </row>
    <row r="1679" spans="1:12" x14ac:dyDescent="0.3">
      <c r="A1679" s="2"/>
      <c r="B1679" s="23"/>
      <c r="C1679" s="8"/>
      <c r="D1679" s="8"/>
      <c r="E1679" s="2"/>
      <c r="F1679" s="2"/>
      <c r="G1679" s="8"/>
      <c r="I1679" t="e">
        <f>INDEX('Helper - Drop-downs'!$C$12:$C$24,MATCH(C1679,'Helper - Drop-downs'!$A$12:$A$24,0))</f>
        <v>#N/A</v>
      </c>
      <c r="J1679" s="44" t="str">
        <f t="shared" si="52"/>
        <v xml:space="preserve"> - </v>
      </c>
      <c r="K1679" s="44" t="e">
        <f>INDEX('Helper - Inputs'!$G$15:$G$66,MATCH(J1679,'Helper - Inputs'!$D$15:$D$66,0),1)</f>
        <v>#N/A</v>
      </c>
      <c r="L1679" s="44" t="e">
        <f t="shared" si="53"/>
        <v>#N/A</v>
      </c>
    </row>
    <row r="1680" spans="1:12" x14ac:dyDescent="0.3">
      <c r="A1680" s="2"/>
      <c r="B1680" s="23"/>
      <c r="C1680" s="8"/>
      <c r="D1680" s="8"/>
      <c r="E1680" s="2"/>
      <c r="F1680" s="2"/>
      <c r="G1680" s="8"/>
      <c r="I1680" t="e">
        <f>INDEX('Helper - Drop-downs'!$C$12:$C$24,MATCH(C1680,'Helper - Drop-downs'!$A$12:$A$24,0))</f>
        <v>#N/A</v>
      </c>
      <c r="J1680" s="44" t="str">
        <f t="shared" si="52"/>
        <v xml:space="preserve"> - </v>
      </c>
      <c r="K1680" s="44" t="e">
        <f>INDEX('Helper - Inputs'!$G$15:$G$66,MATCH(J1680,'Helper - Inputs'!$D$15:$D$66,0),1)</f>
        <v>#N/A</v>
      </c>
      <c r="L1680" s="44" t="e">
        <f t="shared" si="53"/>
        <v>#N/A</v>
      </c>
    </row>
    <row r="1681" spans="1:12" x14ac:dyDescent="0.3">
      <c r="A1681" s="2"/>
      <c r="B1681" s="23"/>
      <c r="C1681" s="8"/>
      <c r="D1681" s="8"/>
      <c r="E1681" s="2"/>
      <c r="F1681" s="2"/>
      <c r="G1681" s="8"/>
      <c r="I1681" t="e">
        <f>INDEX('Helper - Drop-downs'!$C$12:$C$24,MATCH(C1681,'Helper - Drop-downs'!$A$12:$A$24,0))</f>
        <v>#N/A</v>
      </c>
      <c r="J1681" s="44" t="str">
        <f t="shared" si="52"/>
        <v xml:space="preserve"> - </v>
      </c>
      <c r="K1681" s="44" t="e">
        <f>INDEX('Helper - Inputs'!$G$15:$G$66,MATCH(J1681,'Helper - Inputs'!$D$15:$D$66,0),1)</f>
        <v>#N/A</v>
      </c>
      <c r="L1681" s="44" t="e">
        <f t="shared" si="53"/>
        <v>#N/A</v>
      </c>
    </row>
    <row r="1682" spans="1:12" x14ac:dyDescent="0.3">
      <c r="A1682" s="2"/>
      <c r="B1682" s="23"/>
      <c r="C1682" s="8"/>
      <c r="D1682" s="8"/>
      <c r="E1682" s="2"/>
      <c r="F1682" s="2"/>
      <c r="G1682" s="8"/>
      <c r="I1682" t="e">
        <f>INDEX('Helper - Drop-downs'!$C$12:$C$24,MATCH(C1682,'Helper - Drop-downs'!$A$12:$A$24,0))</f>
        <v>#N/A</v>
      </c>
      <c r="J1682" s="44" t="str">
        <f t="shared" si="52"/>
        <v xml:space="preserve"> - </v>
      </c>
      <c r="K1682" s="44" t="e">
        <f>INDEX('Helper - Inputs'!$G$15:$G$66,MATCH(J1682,'Helper - Inputs'!$D$15:$D$66,0),1)</f>
        <v>#N/A</v>
      </c>
      <c r="L1682" s="44" t="e">
        <f t="shared" si="53"/>
        <v>#N/A</v>
      </c>
    </row>
    <row r="1683" spans="1:12" x14ac:dyDescent="0.3">
      <c r="A1683" s="2"/>
      <c r="B1683" s="23"/>
      <c r="C1683" s="8"/>
      <c r="D1683" s="8"/>
      <c r="E1683" s="2"/>
      <c r="F1683" s="2"/>
      <c r="G1683" s="8"/>
      <c r="I1683" t="e">
        <f>INDEX('Helper - Drop-downs'!$C$12:$C$24,MATCH(C1683,'Helper - Drop-downs'!$A$12:$A$24,0))</f>
        <v>#N/A</v>
      </c>
      <c r="J1683" s="44" t="str">
        <f t="shared" si="52"/>
        <v xml:space="preserve"> - </v>
      </c>
      <c r="K1683" s="44" t="e">
        <f>INDEX('Helper - Inputs'!$G$15:$G$66,MATCH(J1683,'Helper - Inputs'!$D$15:$D$66,0),1)</f>
        <v>#N/A</v>
      </c>
      <c r="L1683" s="44" t="e">
        <f t="shared" si="53"/>
        <v>#N/A</v>
      </c>
    </row>
    <row r="1684" spans="1:12" x14ac:dyDescent="0.3">
      <c r="A1684" s="2"/>
      <c r="B1684" s="23"/>
      <c r="C1684" s="8"/>
      <c r="D1684" s="8"/>
      <c r="E1684" s="2"/>
      <c r="F1684" s="2"/>
      <c r="G1684" s="8"/>
      <c r="I1684" t="e">
        <f>INDEX('Helper - Drop-downs'!$C$12:$C$24,MATCH(C1684,'Helper - Drop-downs'!$A$12:$A$24,0))</f>
        <v>#N/A</v>
      </c>
      <c r="J1684" s="44" t="str">
        <f t="shared" si="52"/>
        <v xml:space="preserve"> - </v>
      </c>
      <c r="K1684" s="44" t="e">
        <f>INDEX('Helper - Inputs'!$G$15:$G$66,MATCH(J1684,'Helper - Inputs'!$D$15:$D$66,0),1)</f>
        <v>#N/A</v>
      </c>
      <c r="L1684" s="44" t="e">
        <f t="shared" si="53"/>
        <v>#N/A</v>
      </c>
    </row>
    <row r="1685" spans="1:12" x14ac:dyDescent="0.3">
      <c r="A1685" s="2"/>
      <c r="B1685" s="23"/>
      <c r="C1685" s="8"/>
      <c r="D1685" s="8"/>
      <c r="E1685" s="2"/>
      <c r="F1685" s="2"/>
      <c r="G1685" s="8"/>
      <c r="I1685" t="e">
        <f>INDEX('Helper - Drop-downs'!$C$12:$C$24,MATCH(C1685,'Helper - Drop-downs'!$A$12:$A$24,0))</f>
        <v>#N/A</v>
      </c>
      <c r="J1685" s="44" t="str">
        <f t="shared" si="52"/>
        <v xml:space="preserve"> - </v>
      </c>
      <c r="K1685" s="44" t="e">
        <f>INDEX('Helper - Inputs'!$G$15:$G$66,MATCH(J1685,'Helper - Inputs'!$D$15:$D$66,0),1)</f>
        <v>#N/A</v>
      </c>
      <c r="L1685" s="44" t="e">
        <f t="shared" si="53"/>
        <v>#N/A</v>
      </c>
    </row>
    <row r="1686" spans="1:12" x14ac:dyDescent="0.3">
      <c r="A1686" s="2"/>
      <c r="B1686" s="23"/>
      <c r="C1686" s="8"/>
      <c r="D1686" s="8"/>
      <c r="E1686" s="2"/>
      <c r="F1686" s="2"/>
      <c r="G1686" s="8"/>
      <c r="I1686" t="e">
        <f>INDEX('Helper - Drop-downs'!$C$12:$C$24,MATCH(C1686,'Helper - Drop-downs'!$A$12:$A$24,0))</f>
        <v>#N/A</v>
      </c>
      <c r="J1686" s="44" t="str">
        <f t="shared" si="52"/>
        <v xml:space="preserve"> - </v>
      </c>
      <c r="K1686" s="44" t="e">
        <f>INDEX('Helper - Inputs'!$G$15:$G$66,MATCH(J1686,'Helper - Inputs'!$D$15:$D$66,0),1)</f>
        <v>#N/A</v>
      </c>
      <c r="L1686" s="44" t="e">
        <f t="shared" si="53"/>
        <v>#N/A</v>
      </c>
    </row>
    <row r="1687" spans="1:12" x14ac:dyDescent="0.3">
      <c r="A1687" s="2"/>
      <c r="B1687" s="23"/>
      <c r="C1687" s="8"/>
      <c r="D1687" s="8"/>
      <c r="E1687" s="2"/>
      <c r="F1687" s="2"/>
      <c r="G1687" s="8"/>
      <c r="I1687" t="e">
        <f>INDEX('Helper - Drop-downs'!$C$12:$C$24,MATCH(C1687,'Helper - Drop-downs'!$A$12:$A$24,0))</f>
        <v>#N/A</v>
      </c>
      <c r="J1687" s="44" t="str">
        <f t="shared" si="52"/>
        <v xml:space="preserve"> - </v>
      </c>
      <c r="K1687" s="44" t="e">
        <f>INDEX('Helper - Inputs'!$G$15:$G$66,MATCH(J1687,'Helper - Inputs'!$D$15:$D$66,0),1)</f>
        <v>#N/A</v>
      </c>
      <c r="L1687" s="44" t="e">
        <f t="shared" si="53"/>
        <v>#N/A</v>
      </c>
    </row>
    <row r="1688" spans="1:12" x14ac:dyDescent="0.3">
      <c r="A1688" s="2"/>
      <c r="B1688" s="23"/>
      <c r="C1688" s="8"/>
      <c r="D1688" s="8"/>
      <c r="E1688" s="2"/>
      <c r="F1688" s="2"/>
      <c r="G1688" s="8"/>
      <c r="I1688" t="e">
        <f>INDEX('Helper - Drop-downs'!$C$12:$C$24,MATCH(C1688,'Helper - Drop-downs'!$A$12:$A$24,0))</f>
        <v>#N/A</v>
      </c>
      <c r="J1688" s="44" t="str">
        <f t="shared" si="52"/>
        <v xml:space="preserve"> - </v>
      </c>
      <c r="K1688" s="44" t="e">
        <f>INDEX('Helper - Inputs'!$G$15:$G$66,MATCH(J1688,'Helper - Inputs'!$D$15:$D$66,0),1)</f>
        <v>#N/A</v>
      </c>
      <c r="L1688" s="44" t="e">
        <f t="shared" si="53"/>
        <v>#N/A</v>
      </c>
    </row>
    <row r="1689" spans="1:12" x14ac:dyDescent="0.3">
      <c r="A1689" s="2"/>
      <c r="B1689" s="23"/>
      <c r="C1689" s="8"/>
      <c r="D1689" s="8"/>
      <c r="E1689" s="2"/>
      <c r="F1689" s="2"/>
      <c r="G1689" s="8"/>
      <c r="I1689" t="e">
        <f>INDEX('Helper - Drop-downs'!$C$12:$C$24,MATCH(C1689,'Helper - Drop-downs'!$A$12:$A$24,0))</f>
        <v>#N/A</v>
      </c>
      <c r="J1689" s="44" t="str">
        <f t="shared" si="52"/>
        <v xml:space="preserve"> - </v>
      </c>
      <c r="K1689" s="44" t="e">
        <f>INDEX('Helper - Inputs'!$G$15:$G$66,MATCH(J1689,'Helper - Inputs'!$D$15:$D$66,0),1)</f>
        <v>#N/A</v>
      </c>
      <c r="L1689" s="44" t="e">
        <f t="shared" si="53"/>
        <v>#N/A</v>
      </c>
    </row>
    <row r="1690" spans="1:12" x14ac:dyDescent="0.3">
      <c r="A1690" s="2"/>
      <c r="B1690" s="23"/>
      <c r="C1690" s="8"/>
      <c r="D1690" s="8"/>
      <c r="E1690" s="2"/>
      <c r="F1690" s="2"/>
      <c r="G1690" s="8"/>
      <c r="I1690" t="e">
        <f>INDEX('Helper - Drop-downs'!$C$12:$C$24,MATCH(C1690,'Helper - Drop-downs'!$A$12:$A$24,0))</f>
        <v>#N/A</v>
      </c>
      <c r="J1690" s="44" t="str">
        <f t="shared" si="52"/>
        <v xml:space="preserve"> - </v>
      </c>
      <c r="K1690" s="44" t="e">
        <f>INDEX('Helper - Inputs'!$G$15:$G$66,MATCH(J1690,'Helper - Inputs'!$D$15:$D$66,0),1)</f>
        <v>#N/A</v>
      </c>
      <c r="L1690" s="44" t="e">
        <f t="shared" si="53"/>
        <v>#N/A</v>
      </c>
    </row>
    <row r="1691" spans="1:12" x14ac:dyDescent="0.3">
      <c r="A1691" s="2"/>
      <c r="B1691" s="23"/>
      <c r="C1691" s="8"/>
      <c r="D1691" s="8"/>
      <c r="E1691" s="2"/>
      <c r="F1691" s="2"/>
      <c r="G1691" s="8"/>
      <c r="I1691" t="e">
        <f>INDEX('Helper - Drop-downs'!$C$12:$C$24,MATCH(C1691,'Helper - Drop-downs'!$A$12:$A$24,0))</f>
        <v>#N/A</v>
      </c>
      <c r="J1691" s="44" t="str">
        <f t="shared" si="52"/>
        <v xml:space="preserve"> - </v>
      </c>
      <c r="K1691" s="44" t="e">
        <f>INDEX('Helper - Inputs'!$G$15:$G$66,MATCH(J1691,'Helper - Inputs'!$D$15:$D$66,0),1)</f>
        <v>#N/A</v>
      </c>
      <c r="L1691" s="44" t="e">
        <f t="shared" si="53"/>
        <v>#N/A</v>
      </c>
    </row>
    <row r="1692" spans="1:12" x14ac:dyDescent="0.3">
      <c r="A1692" s="2"/>
      <c r="B1692" s="23"/>
      <c r="C1692" s="8"/>
      <c r="D1692" s="8"/>
      <c r="E1692" s="2"/>
      <c r="F1692" s="2"/>
      <c r="G1692" s="8"/>
      <c r="I1692" t="e">
        <f>INDEX('Helper - Drop-downs'!$C$12:$C$24,MATCH(C1692,'Helper - Drop-downs'!$A$12:$A$24,0))</f>
        <v>#N/A</v>
      </c>
      <c r="J1692" s="44" t="str">
        <f t="shared" si="52"/>
        <v xml:space="preserve"> - </v>
      </c>
      <c r="K1692" s="44" t="e">
        <f>INDEX('Helper - Inputs'!$G$15:$G$66,MATCH(J1692,'Helper - Inputs'!$D$15:$D$66,0),1)</f>
        <v>#N/A</v>
      </c>
      <c r="L1692" s="44" t="e">
        <f t="shared" si="53"/>
        <v>#N/A</v>
      </c>
    </row>
    <row r="1693" spans="1:12" x14ac:dyDescent="0.3">
      <c r="A1693" s="2"/>
      <c r="B1693" s="23"/>
      <c r="C1693" s="8"/>
      <c r="D1693" s="8"/>
      <c r="E1693" s="2"/>
      <c r="F1693" s="2"/>
      <c r="G1693" s="8"/>
      <c r="I1693" t="e">
        <f>INDEX('Helper - Drop-downs'!$C$12:$C$24,MATCH(C1693,'Helper - Drop-downs'!$A$12:$A$24,0))</f>
        <v>#N/A</v>
      </c>
      <c r="J1693" s="44" t="str">
        <f t="shared" si="52"/>
        <v xml:space="preserve"> - </v>
      </c>
      <c r="K1693" s="44" t="e">
        <f>INDEX('Helper - Inputs'!$G$15:$G$66,MATCH(J1693,'Helper - Inputs'!$D$15:$D$66,0),1)</f>
        <v>#N/A</v>
      </c>
      <c r="L1693" s="44" t="e">
        <f t="shared" si="53"/>
        <v>#N/A</v>
      </c>
    </row>
    <row r="1694" spans="1:12" x14ac:dyDescent="0.3">
      <c r="A1694" s="2"/>
      <c r="B1694" s="23"/>
      <c r="C1694" s="8"/>
      <c r="D1694" s="8"/>
      <c r="E1694" s="2"/>
      <c r="F1694" s="2"/>
      <c r="G1694" s="8"/>
      <c r="I1694" t="e">
        <f>INDEX('Helper - Drop-downs'!$C$12:$C$24,MATCH(C1694,'Helper - Drop-downs'!$A$12:$A$24,0))</f>
        <v>#N/A</v>
      </c>
      <c r="J1694" s="44" t="str">
        <f t="shared" si="52"/>
        <v xml:space="preserve"> - </v>
      </c>
      <c r="K1694" s="44" t="e">
        <f>INDEX('Helper - Inputs'!$G$15:$G$66,MATCH(J1694,'Helper - Inputs'!$D$15:$D$66,0),1)</f>
        <v>#N/A</v>
      </c>
      <c r="L1694" s="44" t="e">
        <f t="shared" si="53"/>
        <v>#N/A</v>
      </c>
    </row>
    <row r="1695" spans="1:12" x14ac:dyDescent="0.3">
      <c r="A1695" s="2"/>
      <c r="B1695" s="23"/>
      <c r="C1695" s="8"/>
      <c r="D1695" s="8"/>
      <c r="E1695" s="2"/>
      <c r="F1695" s="2"/>
      <c r="G1695" s="8"/>
      <c r="I1695" t="e">
        <f>INDEX('Helper - Drop-downs'!$C$12:$C$24,MATCH(C1695,'Helper - Drop-downs'!$A$12:$A$24,0))</f>
        <v>#N/A</v>
      </c>
      <c r="J1695" s="44" t="str">
        <f t="shared" si="52"/>
        <v xml:space="preserve"> - </v>
      </c>
      <c r="K1695" s="44" t="e">
        <f>INDEX('Helper - Inputs'!$G$15:$G$66,MATCH(J1695,'Helper - Inputs'!$D$15:$D$66,0),1)</f>
        <v>#N/A</v>
      </c>
      <c r="L1695" s="44" t="e">
        <f t="shared" si="53"/>
        <v>#N/A</v>
      </c>
    </row>
    <row r="1696" spans="1:12" x14ac:dyDescent="0.3">
      <c r="A1696" s="2"/>
      <c r="B1696" s="23"/>
      <c r="C1696" s="8"/>
      <c r="D1696" s="8"/>
      <c r="E1696" s="2"/>
      <c r="F1696" s="2"/>
      <c r="G1696" s="8"/>
      <c r="I1696" t="e">
        <f>INDEX('Helper - Drop-downs'!$C$12:$C$24,MATCH(C1696,'Helper - Drop-downs'!$A$12:$A$24,0))</f>
        <v>#N/A</v>
      </c>
      <c r="J1696" s="44" t="str">
        <f t="shared" si="52"/>
        <v xml:space="preserve"> - </v>
      </c>
      <c r="K1696" s="44" t="e">
        <f>INDEX('Helper - Inputs'!$G$15:$G$66,MATCH(J1696,'Helper - Inputs'!$D$15:$D$66,0),1)</f>
        <v>#N/A</v>
      </c>
      <c r="L1696" s="44" t="e">
        <f t="shared" si="53"/>
        <v>#N/A</v>
      </c>
    </row>
    <row r="1697" spans="1:12" x14ac:dyDescent="0.3">
      <c r="A1697" s="2"/>
      <c r="B1697" s="23"/>
      <c r="C1697" s="8"/>
      <c r="D1697" s="8"/>
      <c r="E1697" s="2"/>
      <c r="F1697" s="2"/>
      <c r="G1697" s="8"/>
      <c r="I1697" t="e">
        <f>INDEX('Helper - Drop-downs'!$C$12:$C$24,MATCH(C1697,'Helper - Drop-downs'!$A$12:$A$24,0))</f>
        <v>#N/A</v>
      </c>
      <c r="J1697" s="44" t="str">
        <f t="shared" si="52"/>
        <v xml:space="preserve"> - </v>
      </c>
      <c r="K1697" s="44" t="e">
        <f>INDEX('Helper - Inputs'!$G$15:$G$66,MATCH(J1697,'Helper - Inputs'!$D$15:$D$66,0),1)</f>
        <v>#N/A</v>
      </c>
      <c r="L1697" s="44" t="e">
        <f t="shared" si="53"/>
        <v>#N/A</v>
      </c>
    </row>
    <row r="1698" spans="1:12" x14ac:dyDescent="0.3">
      <c r="A1698" s="2"/>
      <c r="B1698" s="23"/>
      <c r="C1698" s="8"/>
      <c r="D1698" s="8"/>
      <c r="E1698" s="2"/>
      <c r="F1698" s="2"/>
      <c r="G1698" s="8"/>
      <c r="I1698" t="e">
        <f>INDEX('Helper - Drop-downs'!$C$12:$C$24,MATCH(C1698,'Helper - Drop-downs'!$A$12:$A$24,0))</f>
        <v>#N/A</v>
      </c>
      <c r="J1698" s="44" t="str">
        <f t="shared" si="52"/>
        <v xml:space="preserve"> - </v>
      </c>
      <c r="K1698" s="44" t="e">
        <f>INDEX('Helper - Inputs'!$G$15:$G$66,MATCH(J1698,'Helper - Inputs'!$D$15:$D$66,0),1)</f>
        <v>#N/A</v>
      </c>
      <c r="L1698" s="44" t="e">
        <f t="shared" si="53"/>
        <v>#N/A</v>
      </c>
    </row>
    <row r="1699" spans="1:12" x14ac:dyDescent="0.3">
      <c r="A1699" s="2"/>
      <c r="B1699" s="23"/>
      <c r="C1699" s="8"/>
      <c r="D1699" s="8"/>
      <c r="E1699" s="2"/>
      <c r="F1699" s="2"/>
      <c r="G1699" s="8"/>
      <c r="I1699" t="e">
        <f>INDEX('Helper - Drop-downs'!$C$12:$C$24,MATCH(C1699,'Helper - Drop-downs'!$A$12:$A$24,0))</f>
        <v>#N/A</v>
      </c>
      <c r="J1699" s="44" t="str">
        <f t="shared" si="52"/>
        <v xml:space="preserve"> - </v>
      </c>
      <c r="K1699" s="44" t="e">
        <f>INDEX('Helper - Inputs'!$G$15:$G$66,MATCH(J1699,'Helper - Inputs'!$D$15:$D$66,0),1)</f>
        <v>#N/A</v>
      </c>
      <c r="L1699" s="44" t="e">
        <f t="shared" si="53"/>
        <v>#N/A</v>
      </c>
    </row>
    <row r="1700" spans="1:12" x14ac:dyDescent="0.3">
      <c r="A1700" s="2"/>
      <c r="B1700" s="23"/>
      <c r="C1700" s="8"/>
      <c r="D1700" s="8"/>
      <c r="E1700" s="2"/>
      <c r="F1700" s="2"/>
      <c r="G1700" s="8"/>
      <c r="I1700" t="e">
        <f>INDEX('Helper - Drop-downs'!$C$12:$C$24,MATCH(C1700,'Helper - Drop-downs'!$A$12:$A$24,0))</f>
        <v>#N/A</v>
      </c>
      <c r="J1700" s="44" t="str">
        <f t="shared" si="52"/>
        <v xml:space="preserve"> - </v>
      </c>
      <c r="K1700" s="44" t="e">
        <f>INDEX('Helper - Inputs'!$G$15:$G$66,MATCH(J1700,'Helper - Inputs'!$D$15:$D$66,0),1)</f>
        <v>#N/A</v>
      </c>
      <c r="L1700" s="44" t="e">
        <f t="shared" si="53"/>
        <v>#N/A</v>
      </c>
    </row>
    <row r="1701" spans="1:12" x14ac:dyDescent="0.3">
      <c r="A1701" s="2"/>
      <c r="B1701" s="23"/>
      <c r="C1701" s="8"/>
      <c r="D1701" s="8"/>
      <c r="E1701" s="2"/>
      <c r="F1701" s="2"/>
      <c r="G1701" s="8"/>
      <c r="I1701" t="e">
        <f>INDEX('Helper - Drop-downs'!$C$12:$C$24,MATCH(C1701,'Helper - Drop-downs'!$A$12:$A$24,0))</f>
        <v>#N/A</v>
      </c>
      <c r="J1701" s="44" t="str">
        <f t="shared" si="52"/>
        <v xml:space="preserve"> - </v>
      </c>
      <c r="K1701" s="44" t="e">
        <f>INDEX('Helper - Inputs'!$G$15:$G$66,MATCH(J1701,'Helper - Inputs'!$D$15:$D$66,0),1)</f>
        <v>#N/A</v>
      </c>
      <c r="L1701" s="44" t="e">
        <f t="shared" si="53"/>
        <v>#N/A</v>
      </c>
    </row>
    <row r="1702" spans="1:12" x14ac:dyDescent="0.3">
      <c r="A1702" s="2"/>
      <c r="B1702" s="23"/>
      <c r="C1702" s="8"/>
      <c r="D1702" s="8"/>
      <c r="E1702" s="2"/>
      <c r="F1702" s="2"/>
      <c r="G1702" s="8"/>
      <c r="I1702" t="e">
        <f>INDEX('Helper - Drop-downs'!$C$12:$C$24,MATCH(C1702,'Helper - Drop-downs'!$A$12:$A$24,0))</f>
        <v>#N/A</v>
      </c>
      <c r="J1702" s="44" t="str">
        <f t="shared" si="52"/>
        <v xml:space="preserve"> - </v>
      </c>
      <c r="K1702" s="44" t="e">
        <f>INDEX('Helper - Inputs'!$G$15:$G$66,MATCH(J1702,'Helper - Inputs'!$D$15:$D$66,0),1)</f>
        <v>#N/A</v>
      </c>
      <c r="L1702" s="44" t="e">
        <f t="shared" si="53"/>
        <v>#N/A</v>
      </c>
    </row>
    <row r="1703" spans="1:12" x14ac:dyDescent="0.3">
      <c r="A1703" s="2"/>
      <c r="B1703" s="23"/>
      <c r="C1703" s="8"/>
      <c r="D1703" s="8"/>
      <c r="E1703" s="2"/>
      <c r="F1703" s="2"/>
      <c r="G1703" s="8"/>
      <c r="I1703" t="e">
        <f>INDEX('Helper - Drop-downs'!$C$12:$C$24,MATCH(C1703,'Helper - Drop-downs'!$A$12:$A$24,0))</f>
        <v>#N/A</v>
      </c>
      <c r="J1703" s="44" t="str">
        <f t="shared" si="52"/>
        <v xml:space="preserve"> - </v>
      </c>
      <c r="K1703" s="44" t="e">
        <f>INDEX('Helper - Inputs'!$G$15:$G$66,MATCH(J1703,'Helper - Inputs'!$D$15:$D$66,0),1)</f>
        <v>#N/A</v>
      </c>
      <c r="L1703" s="44" t="e">
        <f t="shared" si="53"/>
        <v>#N/A</v>
      </c>
    </row>
    <row r="1704" spans="1:12" x14ac:dyDescent="0.3">
      <c r="A1704" s="2"/>
      <c r="B1704" s="23"/>
      <c r="C1704" s="8"/>
      <c r="D1704" s="8"/>
      <c r="E1704" s="2"/>
      <c r="F1704" s="2"/>
      <c r="G1704" s="8"/>
      <c r="I1704" t="e">
        <f>INDEX('Helper - Drop-downs'!$C$12:$C$24,MATCH(C1704,'Helper - Drop-downs'!$A$12:$A$24,0))</f>
        <v>#N/A</v>
      </c>
      <c r="J1704" s="44" t="str">
        <f t="shared" si="52"/>
        <v xml:space="preserve"> - </v>
      </c>
      <c r="K1704" s="44" t="e">
        <f>INDEX('Helper - Inputs'!$G$15:$G$66,MATCH(J1704,'Helper - Inputs'!$D$15:$D$66,0),1)</f>
        <v>#N/A</v>
      </c>
      <c r="L1704" s="44" t="e">
        <f t="shared" si="53"/>
        <v>#N/A</v>
      </c>
    </row>
    <row r="1705" spans="1:12" x14ac:dyDescent="0.3">
      <c r="A1705" s="2"/>
      <c r="B1705" s="23"/>
      <c r="C1705" s="8"/>
      <c r="D1705" s="8"/>
      <c r="E1705" s="2"/>
      <c r="F1705" s="2"/>
      <c r="G1705" s="8"/>
      <c r="I1705" t="e">
        <f>INDEX('Helper - Drop-downs'!$C$12:$C$24,MATCH(C1705,'Helper - Drop-downs'!$A$12:$A$24,0))</f>
        <v>#N/A</v>
      </c>
      <c r="J1705" s="44" t="str">
        <f t="shared" si="52"/>
        <v xml:space="preserve"> - </v>
      </c>
      <c r="K1705" s="44" t="e">
        <f>INDEX('Helper - Inputs'!$G$15:$G$66,MATCH(J1705,'Helper - Inputs'!$D$15:$D$66,0),1)</f>
        <v>#N/A</v>
      </c>
      <c r="L1705" s="44" t="e">
        <f t="shared" si="53"/>
        <v>#N/A</v>
      </c>
    </row>
    <row r="1706" spans="1:12" x14ac:dyDescent="0.3">
      <c r="A1706" s="2"/>
      <c r="B1706" s="23"/>
      <c r="C1706" s="8"/>
      <c r="D1706" s="8"/>
      <c r="E1706" s="2"/>
      <c r="F1706" s="2"/>
      <c r="G1706" s="8"/>
      <c r="I1706" t="e">
        <f>INDEX('Helper - Drop-downs'!$C$12:$C$24,MATCH(C1706,'Helper - Drop-downs'!$A$12:$A$24,0))</f>
        <v>#N/A</v>
      </c>
      <c r="J1706" s="44" t="str">
        <f t="shared" si="52"/>
        <v xml:space="preserve"> - </v>
      </c>
      <c r="K1706" s="44" t="e">
        <f>INDEX('Helper - Inputs'!$G$15:$G$66,MATCH(J1706,'Helper - Inputs'!$D$15:$D$66,0),1)</f>
        <v>#N/A</v>
      </c>
      <c r="L1706" s="44" t="e">
        <f t="shared" si="53"/>
        <v>#N/A</v>
      </c>
    </row>
    <row r="1707" spans="1:12" x14ac:dyDescent="0.3">
      <c r="A1707" s="2"/>
      <c r="B1707" s="23"/>
      <c r="C1707" s="8"/>
      <c r="D1707" s="8"/>
      <c r="E1707" s="2"/>
      <c r="F1707" s="2"/>
      <c r="G1707" s="8"/>
      <c r="I1707" t="e">
        <f>INDEX('Helper - Drop-downs'!$C$12:$C$24,MATCH(C1707,'Helper - Drop-downs'!$A$12:$A$24,0))</f>
        <v>#N/A</v>
      </c>
      <c r="J1707" s="44" t="str">
        <f t="shared" si="52"/>
        <v xml:space="preserve"> - </v>
      </c>
      <c r="K1707" s="44" t="e">
        <f>INDEX('Helper - Inputs'!$G$15:$G$66,MATCH(J1707,'Helper - Inputs'!$D$15:$D$66,0),1)</f>
        <v>#N/A</v>
      </c>
      <c r="L1707" s="44" t="e">
        <f t="shared" si="53"/>
        <v>#N/A</v>
      </c>
    </row>
    <row r="1708" spans="1:12" x14ac:dyDescent="0.3">
      <c r="A1708" s="2"/>
      <c r="B1708" s="23"/>
      <c r="C1708" s="8"/>
      <c r="D1708" s="8"/>
      <c r="E1708" s="2"/>
      <c r="F1708" s="2"/>
      <c r="G1708" s="8"/>
      <c r="I1708" t="e">
        <f>INDEX('Helper - Drop-downs'!$C$12:$C$24,MATCH(C1708,'Helper - Drop-downs'!$A$12:$A$24,0))</f>
        <v>#N/A</v>
      </c>
      <c r="J1708" s="44" t="str">
        <f t="shared" si="52"/>
        <v xml:space="preserve"> - </v>
      </c>
      <c r="K1708" s="44" t="e">
        <f>INDEX('Helper - Inputs'!$G$15:$G$66,MATCH(J1708,'Helper - Inputs'!$D$15:$D$66,0),1)</f>
        <v>#N/A</v>
      </c>
      <c r="L1708" s="44" t="e">
        <f t="shared" si="53"/>
        <v>#N/A</v>
      </c>
    </row>
    <row r="1709" spans="1:12" x14ac:dyDescent="0.3">
      <c r="A1709" s="2"/>
      <c r="B1709" s="23"/>
      <c r="C1709" s="8"/>
      <c r="D1709" s="8"/>
      <c r="E1709" s="2"/>
      <c r="F1709" s="2"/>
      <c r="G1709" s="8"/>
      <c r="I1709" t="e">
        <f>INDEX('Helper - Drop-downs'!$C$12:$C$24,MATCH(C1709,'Helper - Drop-downs'!$A$12:$A$24,0))</f>
        <v>#N/A</v>
      </c>
      <c r="J1709" s="44" t="str">
        <f t="shared" si="52"/>
        <v xml:space="preserve"> - </v>
      </c>
      <c r="K1709" s="44" t="e">
        <f>INDEX('Helper - Inputs'!$G$15:$G$66,MATCH(J1709,'Helper - Inputs'!$D$15:$D$66,0),1)</f>
        <v>#N/A</v>
      </c>
      <c r="L1709" s="44" t="e">
        <f t="shared" si="53"/>
        <v>#N/A</v>
      </c>
    </row>
    <row r="1710" spans="1:12" x14ac:dyDescent="0.3">
      <c r="A1710" s="2"/>
      <c r="B1710" s="23"/>
      <c r="C1710" s="8"/>
      <c r="D1710" s="8"/>
      <c r="E1710" s="2"/>
      <c r="F1710" s="2"/>
      <c r="G1710" s="8"/>
      <c r="I1710" t="e">
        <f>INDEX('Helper - Drop-downs'!$C$12:$C$24,MATCH(C1710,'Helper - Drop-downs'!$A$12:$A$24,0))</f>
        <v>#N/A</v>
      </c>
      <c r="J1710" s="44" t="str">
        <f t="shared" si="52"/>
        <v xml:space="preserve"> - </v>
      </c>
      <c r="K1710" s="44" t="e">
        <f>INDEX('Helper - Inputs'!$G$15:$G$66,MATCH(J1710,'Helper - Inputs'!$D$15:$D$66,0),1)</f>
        <v>#N/A</v>
      </c>
      <c r="L1710" s="44" t="e">
        <f t="shared" si="53"/>
        <v>#N/A</v>
      </c>
    </row>
    <row r="1711" spans="1:12" x14ac:dyDescent="0.3">
      <c r="A1711" s="2"/>
      <c r="B1711" s="23"/>
      <c r="C1711" s="8"/>
      <c r="D1711" s="8"/>
      <c r="E1711" s="2"/>
      <c r="F1711" s="2"/>
      <c r="G1711" s="8"/>
      <c r="I1711" t="e">
        <f>INDEX('Helper - Drop-downs'!$C$12:$C$24,MATCH(C1711,'Helper - Drop-downs'!$A$12:$A$24,0))</f>
        <v>#N/A</v>
      </c>
      <c r="J1711" s="44" t="str">
        <f t="shared" si="52"/>
        <v xml:space="preserve"> - </v>
      </c>
      <c r="K1711" s="44" t="e">
        <f>INDEX('Helper - Inputs'!$G$15:$G$66,MATCH(J1711,'Helper - Inputs'!$D$15:$D$66,0),1)</f>
        <v>#N/A</v>
      </c>
      <c r="L1711" s="44" t="e">
        <f t="shared" si="53"/>
        <v>#N/A</v>
      </c>
    </row>
    <row r="1712" spans="1:12" x14ac:dyDescent="0.3">
      <c r="A1712" s="2"/>
      <c r="B1712" s="23"/>
      <c r="C1712" s="8"/>
      <c r="D1712" s="8"/>
      <c r="E1712" s="2"/>
      <c r="F1712" s="2"/>
      <c r="G1712" s="8"/>
      <c r="I1712" t="e">
        <f>INDEX('Helper - Drop-downs'!$C$12:$C$24,MATCH(C1712,'Helper - Drop-downs'!$A$12:$A$24,0))</f>
        <v>#N/A</v>
      </c>
      <c r="J1712" s="44" t="str">
        <f t="shared" si="52"/>
        <v xml:space="preserve"> - </v>
      </c>
      <c r="K1712" s="44" t="e">
        <f>INDEX('Helper - Inputs'!$G$15:$G$66,MATCH(J1712,'Helper - Inputs'!$D$15:$D$66,0),1)</f>
        <v>#N/A</v>
      </c>
      <c r="L1712" s="44" t="e">
        <f t="shared" si="53"/>
        <v>#N/A</v>
      </c>
    </row>
    <row r="1713" spans="1:12" x14ac:dyDescent="0.3">
      <c r="A1713" s="2"/>
      <c r="B1713" s="23"/>
      <c r="C1713" s="8"/>
      <c r="D1713" s="8"/>
      <c r="E1713" s="2"/>
      <c r="F1713" s="2"/>
      <c r="G1713" s="8"/>
      <c r="I1713" t="e">
        <f>INDEX('Helper - Drop-downs'!$C$12:$C$24,MATCH(C1713,'Helper - Drop-downs'!$A$12:$A$24,0))</f>
        <v>#N/A</v>
      </c>
      <c r="J1713" s="44" t="str">
        <f t="shared" si="52"/>
        <v xml:space="preserve"> - </v>
      </c>
      <c r="K1713" s="44" t="e">
        <f>INDEX('Helper - Inputs'!$G$15:$G$66,MATCH(J1713,'Helper - Inputs'!$D$15:$D$66,0),1)</f>
        <v>#N/A</v>
      </c>
      <c r="L1713" s="44" t="e">
        <f t="shared" si="53"/>
        <v>#N/A</v>
      </c>
    </row>
    <row r="1714" spans="1:12" x14ac:dyDescent="0.3">
      <c r="A1714" s="2"/>
      <c r="B1714" s="23"/>
      <c r="C1714" s="8"/>
      <c r="D1714" s="8"/>
      <c r="E1714" s="2"/>
      <c r="F1714" s="2"/>
      <c r="G1714" s="8"/>
      <c r="I1714" t="e">
        <f>INDEX('Helper - Drop-downs'!$C$12:$C$24,MATCH(C1714,'Helper - Drop-downs'!$A$12:$A$24,0))</f>
        <v>#N/A</v>
      </c>
      <c r="J1714" s="44" t="str">
        <f t="shared" si="52"/>
        <v xml:space="preserve"> - </v>
      </c>
      <c r="K1714" s="44" t="e">
        <f>INDEX('Helper - Inputs'!$G$15:$G$66,MATCH(J1714,'Helper - Inputs'!$D$15:$D$66,0),1)</f>
        <v>#N/A</v>
      </c>
      <c r="L1714" s="44" t="e">
        <f t="shared" si="53"/>
        <v>#N/A</v>
      </c>
    </row>
    <row r="1715" spans="1:12" x14ac:dyDescent="0.3">
      <c r="A1715" s="2"/>
      <c r="B1715" s="23"/>
      <c r="C1715" s="8"/>
      <c r="D1715" s="8"/>
      <c r="E1715" s="2"/>
      <c r="F1715" s="2"/>
      <c r="G1715" s="8"/>
      <c r="I1715" t="e">
        <f>INDEX('Helper - Drop-downs'!$C$12:$C$24,MATCH(C1715,'Helper - Drop-downs'!$A$12:$A$24,0))</f>
        <v>#N/A</v>
      </c>
      <c r="J1715" s="44" t="str">
        <f t="shared" si="52"/>
        <v xml:space="preserve"> - </v>
      </c>
      <c r="K1715" s="44" t="e">
        <f>INDEX('Helper - Inputs'!$G$15:$G$66,MATCH(J1715,'Helper - Inputs'!$D$15:$D$66,0),1)</f>
        <v>#N/A</v>
      </c>
      <c r="L1715" s="44" t="e">
        <f t="shared" si="53"/>
        <v>#N/A</v>
      </c>
    </row>
    <row r="1716" spans="1:12" x14ac:dyDescent="0.3">
      <c r="A1716" s="2"/>
      <c r="B1716" s="23"/>
      <c r="C1716" s="8"/>
      <c r="D1716" s="8"/>
      <c r="E1716" s="2"/>
      <c r="F1716" s="2"/>
      <c r="G1716" s="8"/>
      <c r="I1716" t="e">
        <f>INDEX('Helper - Drop-downs'!$C$12:$C$24,MATCH(C1716,'Helper - Drop-downs'!$A$12:$A$24,0))</f>
        <v>#N/A</v>
      </c>
      <c r="J1716" s="44" t="str">
        <f t="shared" si="52"/>
        <v xml:space="preserve"> - </v>
      </c>
      <c r="K1716" s="44" t="e">
        <f>INDEX('Helper - Inputs'!$G$15:$G$66,MATCH(J1716,'Helper - Inputs'!$D$15:$D$66,0),1)</f>
        <v>#N/A</v>
      </c>
      <c r="L1716" s="44" t="e">
        <f t="shared" si="53"/>
        <v>#N/A</v>
      </c>
    </row>
    <row r="1717" spans="1:12" x14ac:dyDescent="0.3">
      <c r="A1717" s="2"/>
      <c r="B1717" s="23"/>
      <c r="C1717" s="8"/>
      <c r="D1717" s="8"/>
      <c r="E1717" s="2"/>
      <c r="F1717" s="2"/>
      <c r="G1717" s="8"/>
      <c r="I1717" t="e">
        <f>INDEX('Helper - Drop-downs'!$C$12:$C$24,MATCH(C1717,'Helper - Drop-downs'!$A$12:$A$24,0))</f>
        <v>#N/A</v>
      </c>
      <c r="J1717" s="44" t="str">
        <f t="shared" si="52"/>
        <v xml:space="preserve"> - </v>
      </c>
      <c r="K1717" s="44" t="e">
        <f>INDEX('Helper - Inputs'!$G$15:$G$66,MATCH(J1717,'Helper - Inputs'!$D$15:$D$66,0),1)</f>
        <v>#N/A</v>
      </c>
      <c r="L1717" s="44" t="e">
        <f t="shared" si="53"/>
        <v>#N/A</v>
      </c>
    </row>
    <row r="1718" spans="1:12" x14ac:dyDescent="0.3">
      <c r="A1718" s="2"/>
      <c r="B1718" s="23"/>
      <c r="C1718" s="8"/>
      <c r="D1718" s="8"/>
      <c r="E1718" s="2"/>
      <c r="F1718" s="2"/>
      <c r="G1718" s="8"/>
      <c r="I1718" t="e">
        <f>INDEX('Helper - Drop-downs'!$C$12:$C$24,MATCH(C1718,'Helper - Drop-downs'!$A$12:$A$24,0))</f>
        <v>#N/A</v>
      </c>
      <c r="J1718" s="44" t="str">
        <f t="shared" si="52"/>
        <v xml:space="preserve"> - </v>
      </c>
      <c r="K1718" s="44" t="e">
        <f>INDEX('Helper - Inputs'!$G$15:$G$66,MATCH(J1718,'Helper - Inputs'!$D$15:$D$66,0),1)</f>
        <v>#N/A</v>
      </c>
      <c r="L1718" s="44" t="e">
        <f t="shared" si="53"/>
        <v>#N/A</v>
      </c>
    </row>
    <row r="1719" spans="1:12" x14ac:dyDescent="0.3">
      <c r="A1719" s="2"/>
      <c r="B1719" s="23"/>
      <c r="C1719" s="8"/>
      <c r="D1719" s="8"/>
      <c r="E1719" s="2"/>
      <c r="F1719" s="2"/>
      <c r="G1719" s="8"/>
      <c r="I1719" t="e">
        <f>INDEX('Helper - Drop-downs'!$C$12:$C$24,MATCH(C1719,'Helper - Drop-downs'!$A$12:$A$24,0))</f>
        <v>#N/A</v>
      </c>
      <c r="J1719" s="44" t="str">
        <f t="shared" si="52"/>
        <v xml:space="preserve"> - </v>
      </c>
      <c r="K1719" s="44" t="e">
        <f>INDEX('Helper - Inputs'!$G$15:$G$66,MATCH(J1719,'Helper - Inputs'!$D$15:$D$66,0),1)</f>
        <v>#N/A</v>
      </c>
      <c r="L1719" s="44" t="e">
        <f t="shared" si="53"/>
        <v>#N/A</v>
      </c>
    </row>
    <row r="1720" spans="1:12" x14ac:dyDescent="0.3">
      <c r="A1720" s="2"/>
      <c r="B1720" s="23"/>
      <c r="C1720" s="8"/>
      <c r="D1720" s="8"/>
      <c r="E1720" s="2"/>
      <c r="F1720" s="2"/>
      <c r="G1720" s="8"/>
      <c r="I1720" t="e">
        <f>INDEX('Helper - Drop-downs'!$C$12:$C$24,MATCH(C1720,'Helper - Drop-downs'!$A$12:$A$24,0))</f>
        <v>#N/A</v>
      </c>
      <c r="J1720" s="44" t="str">
        <f t="shared" si="52"/>
        <v xml:space="preserve"> - </v>
      </c>
      <c r="K1720" s="44" t="e">
        <f>INDEX('Helper - Inputs'!$G$15:$G$66,MATCH(J1720,'Helper - Inputs'!$D$15:$D$66,0),1)</f>
        <v>#N/A</v>
      </c>
      <c r="L1720" s="44" t="e">
        <f t="shared" si="53"/>
        <v>#N/A</v>
      </c>
    </row>
    <row r="1721" spans="1:12" x14ac:dyDescent="0.3">
      <c r="A1721" s="2"/>
      <c r="B1721" s="23"/>
      <c r="C1721" s="8"/>
      <c r="D1721" s="8"/>
      <c r="E1721" s="2"/>
      <c r="F1721" s="2"/>
      <c r="G1721" s="8"/>
      <c r="I1721" t="e">
        <f>INDEX('Helper - Drop-downs'!$C$12:$C$24,MATCH(C1721,'Helper - Drop-downs'!$A$12:$A$24,0))</f>
        <v>#N/A</v>
      </c>
      <c r="J1721" s="44" t="str">
        <f t="shared" si="52"/>
        <v xml:space="preserve"> - </v>
      </c>
      <c r="K1721" s="44" t="e">
        <f>INDEX('Helper - Inputs'!$G$15:$G$66,MATCH(J1721,'Helper - Inputs'!$D$15:$D$66,0),1)</f>
        <v>#N/A</v>
      </c>
      <c r="L1721" s="44" t="e">
        <f t="shared" si="53"/>
        <v>#N/A</v>
      </c>
    </row>
    <row r="1722" spans="1:12" x14ac:dyDescent="0.3">
      <c r="A1722" s="2"/>
      <c r="B1722" s="23"/>
      <c r="C1722" s="8"/>
      <c r="D1722" s="8"/>
      <c r="E1722" s="2"/>
      <c r="F1722" s="2"/>
      <c r="G1722" s="8"/>
      <c r="I1722" t="e">
        <f>INDEX('Helper - Drop-downs'!$C$12:$C$24,MATCH(C1722,'Helper - Drop-downs'!$A$12:$A$24,0))</f>
        <v>#N/A</v>
      </c>
      <c r="J1722" s="44" t="str">
        <f t="shared" si="52"/>
        <v xml:space="preserve"> - </v>
      </c>
      <c r="K1722" s="44" t="e">
        <f>INDEX('Helper - Inputs'!$G$15:$G$66,MATCH(J1722,'Helper - Inputs'!$D$15:$D$66,0),1)</f>
        <v>#N/A</v>
      </c>
      <c r="L1722" s="44" t="e">
        <f t="shared" si="53"/>
        <v>#N/A</v>
      </c>
    </row>
    <row r="1723" spans="1:12" x14ac:dyDescent="0.3">
      <c r="A1723" s="2"/>
      <c r="B1723" s="23"/>
      <c r="C1723" s="8"/>
      <c r="D1723" s="8"/>
      <c r="E1723" s="2"/>
      <c r="F1723" s="2"/>
      <c r="G1723" s="8"/>
      <c r="I1723" t="e">
        <f>INDEX('Helper - Drop-downs'!$C$12:$C$24,MATCH(C1723,'Helper - Drop-downs'!$A$12:$A$24,0))</f>
        <v>#N/A</v>
      </c>
      <c r="J1723" s="44" t="str">
        <f t="shared" si="52"/>
        <v xml:space="preserve"> - </v>
      </c>
      <c r="K1723" s="44" t="e">
        <f>INDEX('Helper - Inputs'!$G$15:$G$66,MATCH(J1723,'Helper - Inputs'!$D$15:$D$66,0),1)</f>
        <v>#N/A</v>
      </c>
      <c r="L1723" s="44" t="e">
        <f t="shared" si="53"/>
        <v>#N/A</v>
      </c>
    </row>
    <row r="1724" spans="1:12" x14ac:dyDescent="0.3">
      <c r="A1724" s="2"/>
      <c r="B1724" s="23"/>
      <c r="C1724" s="8"/>
      <c r="D1724" s="8"/>
      <c r="E1724" s="2"/>
      <c r="F1724" s="2"/>
      <c r="G1724" s="8"/>
      <c r="I1724" t="e">
        <f>INDEX('Helper - Drop-downs'!$C$12:$C$24,MATCH(C1724,'Helper - Drop-downs'!$A$12:$A$24,0))</f>
        <v>#N/A</v>
      </c>
      <c r="J1724" s="44" t="str">
        <f t="shared" si="52"/>
        <v xml:space="preserve"> - </v>
      </c>
      <c r="K1724" s="44" t="e">
        <f>INDEX('Helper - Inputs'!$G$15:$G$66,MATCH(J1724,'Helper - Inputs'!$D$15:$D$66,0),1)</f>
        <v>#N/A</v>
      </c>
      <c r="L1724" s="44" t="e">
        <f t="shared" si="53"/>
        <v>#N/A</v>
      </c>
    </row>
    <row r="1725" spans="1:12" x14ac:dyDescent="0.3">
      <c r="A1725" s="2"/>
      <c r="B1725" s="23"/>
      <c r="C1725" s="8"/>
      <c r="D1725" s="8"/>
      <c r="E1725" s="2"/>
      <c r="F1725" s="2"/>
      <c r="G1725" s="8"/>
      <c r="I1725" t="e">
        <f>INDEX('Helper - Drop-downs'!$C$12:$C$24,MATCH(C1725,'Helper - Drop-downs'!$A$12:$A$24,0))</f>
        <v>#N/A</v>
      </c>
      <c r="J1725" s="44" t="str">
        <f t="shared" si="52"/>
        <v xml:space="preserve"> - </v>
      </c>
      <c r="K1725" s="44" t="e">
        <f>INDEX('Helper - Inputs'!$G$15:$G$66,MATCH(J1725,'Helper - Inputs'!$D$15:$D$66,0),1)</f>
        <v>#N/A</v>
      </c>
      <c r="L1725" s="44" t="e">
        <f t="shared" si="53"/>
        <v>#N/A</v>
      </c>
    </row>
    <row r="1726" spans="1:12" x14ac:dyDescent="0.3">
      <c r="A1726" s="2"/>
      <c r="B1726" s="23"/>
      <c r="C1726" s="8"/>
      <c r="D1726" s="8"/>
      <c r="E1726" s="2"/>
      <c r="F1726" s="2"/>
      <c r="G1726" s="8"/>
      <c r="I1726" t="e">
        <f>INDEX('Helper - Drop-downs'!$C$12:$C$24,MATCH(C1726,'Helper - Drop-downs'!$A$12:$A$24,0))</f>
        <v>#N/A</v>
      </c>
      <c r="J1726" s="44" t="str">
        <f t="shared" si="52"/>
        <v xml:space="preserve"> - </v>
      </c>
      <c r="K1726" s="44" t="e">
        <f>INDEX('Helper - Inputs'!$G$15:$G$66,MATCH(J1726,'Helper - Inputs'!$D$15:$D$66,0),1)</f>
        <v>#N/A</v>
      </c>
      <c r="L1726" s="44" t="e">
        <f t="shared" si="53"/>
        <v>#N/A</v>
      </c>
    </row>
    <row r="1727" spans="1:12" x14ac:dyDescent="0.3">
      <c r="A1727" s="2"/>
      <c r="B1727" s="23"/>
      <c r="C1727" s="8"/>
      <c r="D1727" s="8"/>
      <c r="E1727" s="2"/>
      <c r="F1727" s="2"/>
      <c r="G1727" s="8"/>
      <c r="I1727" t="e">
        <f>INDEX('Helper - Drop-downs'!$C$12:$C$24,MATCH(C1727,'Helper - Drop-downs'!$A$12:$A$24,0))</f>
        <v>#N/A</v>
      </c>
      <c r="J1727" s="44" t="str">
        <f t="shared" si="52"/>
        <v xml:space="preserve"> - </v>
      </c>
      <c r="K1727" s="44" t="e">
        <f>INDEX('Helper - Inputs'!$G$15:$G$66,MATCH(J1727,'Helper - Inputs'!$D$15:$D$66,0),1)</f>
        <v>#N/A</v>
      </c>
      <c r="L1727" s="44" t="e">
        <f t="shared" si="53"/>
        <v>#N/A</v>
      </c>
    </row>
    <row r="1728" spans="1:12" x14ac:dyDescent="0.3">
      <c r="A1728" s="2"/>
      <c r="B1728" s="23"/>
      <c r="C1728" s="8"/>
      <c r="D1728" s="8"/>
      <c r="E1728" s="2"/>
      <c r="F1728" s="2"/>
      <c r="G1728" s="8"/>
      <c r="I1728" t="e">
        <f>INDEX('Helper - Drop-downs'!$C$12:$C$24,MATCH(C1728,'Helper - Drop-downs'!$A$12:$A$24,0))</f>
        <v>#N/A</v>
      </c>
      <c r="J1728" s="44" t="str">
        <f t="shared" si="52"/>
        <v xml:space="preserve"> - </v>
      </c>
      <c r="K1728" s="44" t="e">
        <f>INDEX('Helper - Inputs'!$G$15:$G$66,MATCH(J1728,'Helper - Inputs'!$D$15:$D$66,0),1)</f>
        <v>#N/A</v>
      </c>
      <c r="L1728" s="44" t="e">
        <f t="shared" si="53"/>
        <v>#N/A</v>
      </c>
    </row>
    <row r="1729" spans="1:12" x14ac:dyDescent="0.3">
      <c r="A1729" s="2"/>
      <c r="B1729" s="23"/>
      <c r="C1729" s="8"/>
      <c r="D1729" s="8"/>
      <c r="E1729" s="2"/>
      <c r="F1729" s="2"/>
      <c r="G1729" s="8"/>
      <c r="I1729" t="e">
        <f>INDEX('Helper - Drop-downs'!$C$12:$C$24,MATCH(C1729,'Helper - Drop-downs'!$A$12:$A$24,0))</f>
        <v>#N/A</v>
      </c>
      <c r="J1729" s="44" t="str">
        <f t="shared" si="52"/>
        <v xml:space="preserve"> - </v>
      </c>
      <c r="K1729" s="44" t="e">
        <f>INDEX('Helper - Inputs'!$G$15:$G$66,MATCH(J1729,'Helper - Inputs'!$D$15:$D$66,0),1)</f>
        <v>#N/A</v>
      </c>
      <c r="L1729" s="44" t="e">
        <f t="shared" si="53"/>
        <v>#N/A</v>
      </c>
    </row>
    <row r="1730" spans="1:12" x14ac:dyDescent="0.3">
      <c r="A1730" s="2"/>
      <c r="B1730" s="23"/>
      <c r="C1730" s="8"/>
      <c r="D1730" s="8"/>
      <c r="E1730" s="2"/>
      <c r="F1730" s="2"/>
      <c r="G1730" s="8"/>
      <c r="I1730" t="e">
        <f>INDEX('Helper - Drop-downs'!$C$12:$C$24,MATCH(C1730,'Helper - Drop-downs'!$A$12:$A$24,0))</f>
        <v>#N/A</v>
      </c>
      <c r="J1730" s="44" t="str">
        <f t="shared" si="52"/>
        <v xml:space="preserve"> - </v>
      </c>
      <c r="K1730" s="44" t="e">
        <f>INDEX('Helper - Inputs'!$G$15:$G$66,MATCH(J1730,'Helper - Inputs'!$D$15:$D$66,0),1)</f>
        <v>#N/A</v>
      </c>
      <c r="L1730" s="44" t="e">
        <f t="shared" si="53"/>
        <v>#N/A</v>
      </c>
    </row>
    <row r="1731" spans="1:12" x14ac:dyDescent="0.3">
      <c r="A1731" s="2"/>
      <c r="B1731" s="23"/>
      <c r="C1731" s="8"/>
      <c r="D1731" s="8"/>
      <c r="E1731" s="2"/>
      <c r="F1731" s="2"/>
      <c r="G1731" s="8"/>
      <c r="I1731" t="e">
        <f>INDEX('Helper - Drop-downs'!$C$12:$C$24,MATCH(C1731,'Helper - Drop-downs'!$A$12:$A$24,0))</f>
        <v>#N/A</v>
      </c>
      <c r="J1731" s="44" t="str">
        <f t="shared" si="52"/>
        <v xml:space="preserve"> - </v>
      </c>
      <c r="K1731" s="44" t="e">
        <f>INDEX('Helper - Inputs'!$G$15:$G$66,MATCH(J1731,'Helper - Inputs'!$D$15:$D$66,0),1)</f>
        <v>#N/A</v>
      </c>
      <c r="L1731" s="44" t="e">
        <f t="shared" si="53"/>
        <v>#N/A</v>
      </c>
    </row>
    <row r="1732" spans="1:12" x14ac:dyDescent="0.3">
      <c r="A1732" s="2"/>
      <c r="B1732" s="23"/>
      <c r="C1732" s="8"/>
      <c r="D1732" s="8"/>
      <c r="E1732" s="2"/>
      <c r="F1732" s="2"/>
      <c r="G1732" s="8"/>
      <c r="I1732" t="e">
        <f>INDEX('Helper - Drop-downs'!$C$12:$C$24,MATCH(C1732,'Helper - Drop-downs'!$A$12:$A$24,0))</f>
        <v>#N/A</v>
      </c>
      <c r="J1732" s="44" t="str">
        <f t="shared" si="52"/>
        <v xml:space="preserve"> - </v>
      </c>
      <c r="K1732" s="44" t="e">
        <f>INDEX('Helper - Inputs'!$G$15:$G$66,MATCH(J1732,'Helper - Inputs'!$D$15:$D$66,0),1)</f>
        <v>#N/A</v>
      </c>
      <c r="L1732" s="44" t="e">
        <f t="shared" si="53"/>
        <v>#N/A</v>
      </c>
    </row>
    <row r="1733" spans="1:12" x14ac:dyDescent="0.3">
      <c r="A1733" s="2"/>
      <c r="B1733" s="23"/>
      <c r="C1733" s="8"/>
      <c r="D1733" s="8"/>
      <c r="E1733" s="2"/>
      <c r="F1733" s="2"/>
      <c r="G1733" s="8"/>
      <c r="I1733" t="e">
        <f>INDEX('Helper - Drop-downs'!$C$12:$C$24,MATCH(C1733,'Helper - Drop-downs'!$A$12:$A$24,0))</f>
        <v>#N/A</v>
      </c>
      <c r="J1733" s="44" t="str">
        <f t="shared" si="52"/>
        <v xml:space="preserve"> - </v>
      </c>
      <c r="K1733" s="44" t="e">
        <f>INDEX('Helper - Inputs'!$G$15:$G$66,MATCH(J1733,'Helper - Inputs'!$D$15:$D$66,0),1)</f>
        <v>#N/A</v>
      </c>
      <c r="L1733" s="44" t="e">
        <f t="shared" si="53"/>
        <v>#N/A</v>
      </c>
    </row>
    <row r="1734" spans="1:12" x14ac:dyDescent="0.3">
      <c r="A1734" s="2"/>
      <c r="B1734" s="23"/>
      <c r="C1734" s="8"/>
      <c r="D1734" s="8"/>
      <c r="E1734" s="2"/>
      <c r="F1734" s="2"/>
      <c r="G1734" s="8"/>
      <c r="I1734" t="e">
        <f>INDEX('Helper - Drop-downs'!$C$12:$C$24,MATCH(C1734,'Helper - Drop-downs'!$A$12:$A$24,0))</f>
        <v>#N/A</v>
      </c>
      <c r="J1734" s="44" t="str">
        <f t="shared" ref="J1734:J1797" si="54">E1734&amp;" - "&amp;F1734</f>
        <v xml:space="preserve"> - </v>
      </c>
      <c r="K1734" s="44" t="e">
        <f>INDEX('Helper - Inputs'!$G$15:$G$66,MATCH(J1734,'Helper - Inputs'!$D$15:$D$66,0),1)</f>
        <v>#N/A</v>
      </c>
      <c r="L1734" s="44" t="e">
        <f t="shared" ref="L1734:L1797" si="55">E1734&amp;" - "&amp;K1734</f>
        <v>#N/A</v>
      </c>
    </row>
    <row r="1735" spans="1:12" x14ac:dyDescent="0.3">
      <c r="A1735" s="2"/>
      <c r="B1735" s="23"/>
      <c r="C1735" s="8"/>
      <c r="D1735" s="8"/>
      <c r="E1735" s="2"/>
      <c r="F1735" s="2"/>
      <c r="G1735" s="8"/>
      <c r="I1735" t="e">
        <f>INDEX('Helper - Drop-downs'!$C$12:$C$24,MATCH(C1735,'Helper - Drop-downs'!$A$12:$A$24,0))</f>
        <v>#N/A</v>
      </c>
      <c r="J1735" s="44" t="str">
        <f t="shared" si="54"/>
        <v xml:space="preserve"> - </v>
      </c>
      <c r="K1735" s="44" t="e">
        <f>INDEX('Helper - Inputs'!$G$15:$G$66,MATCH(J1735,'Helper - Inputs'!$D$15:$D$66,0),1)</f>
        <v>#N/A</v>
      </c>
      <c r="L1735" s="44" t="e">
        <f t="shared" si="55"/>
        <v>#N/A</v>
      </c>
    </row>
    <row r="1736" spans="1:12" x14ac:dyDescent="0.3">
      <c r="A1736" s="2"/>
      <c r="B1736" s="23"/>
      <c r="C1736" s="8"/>
      <c r="D1736" s="8"/>
      <c r="E1736" s="2"/>
      <c r="F1736" s="2"/>
      <c r="G1736" s="8"/>
      <c r="I1736" t="e">
        <f>INDEX('Helper - Drop-downs'!$C$12:$C$24,MATCH(C1736,'Helper - Drop-downs'!$A$12:$A$24,0))</f>
        <v>#N/A</v>
      </c>
      <c r="J1736" s="44" t="str">
        <f t="shared" si="54"/>
        <v xml:space="preserve"> - </v>
      </c>
      <c r="K1736" s="44" t="e">
        <f>INDEX('Helper - Inputs'!$G$15:$G$66,MATCH(J1736,'Helper - Inputs'!$D$15:$D$66,0),1)</f>
        <v>#N/A</v>
      </c>
      <c r="L1736" s="44" t="e">
        <f t="shared" si="55"/>
        <v>#N/A</v>
      </c>
    </row>
    <row r="1737" spans="1:12" x14ac:dyDescent="0.3">
      <c r="A1737" s="2"/>
      <c r="B1737" s="23"/>
      <c r="C1737" s="8"/>
      <c r="D1737" s="8"/>
      <c r="E1737" s="2"/>
      <c r="F1737" s="2"/>
      <c r="G1737" s="8"/>
      <c r="I1737" t="e">
        <f>INDEX('Helper - Drop-downs'!$C$12:$C$24,MATCH(C1737,'Helper - Drop-downs'!$A$12:$A$24,0))</f>
        <v>#N/A</v>
      </c>
      <c r="J1737" s="44" t="str">
        <f t="shared" si="54"/>
        <v xml:space="preserve"> - </v>
      </c>
      <c r="K1737" s="44" t="e">
        <f>INDEX('Helper - Inputs'!$G$15:$G$66,MATCH(J1737,'Helper - Inputs'!$D$15:$D$66,0),1)</f>
        <v>#N/A</v>
      </c>
      <c r="L1737" s="44" t="e">
        <f t="shared" si="55"/>
        <v>#N/A</v>
      </c>
    </row>
    <row r="1738" spans="1:12" x14ac:dyDescent="0.3">
      <c r="A1738" s="2"/>
      <c r="B1738" s="23"/>
      <c r="C1738" s="8"/>
      <c r="D1738" s="8"/>
      <c r="E1738" s="2"/>
      <c r="F1738" s="2"/>
      <c r="G1738" s="8"/>
      <c r="I1738" t="e">
        <f>INDEX('Helper - Drop-downs'!$C$12:$C$24,MATCH(C1738,'Helper - Drop-downs'!$A$12:$A$24,0))</f>
        <v>#N/A</v>
      </c>
      <c r="J1738" s="44" t="str">
        <f t="shared" si="54"/>
        <v xml:space="preserve"> - </v>
      </c>
      <c r="K1738" s="44" t="e">
        <f>INDEX('Helper - Inputs'!$G$15:$G$66,MATCH(J1738,'Helper - Inputs'!$D$15:$D$66,0),1)</f>
        <v>#N/A</v>
      </c>
      <c r="L1738" s="44" t="e">
        <f t="shared" si="55"/>
        <v>#N/A</v>
      </c>
    </row>
    <row r="1739" spans="1:12" x14ac:dyDescent="0.3">
      <c r="A1739" s="2"/>
      <c r="B1739" s="23"/>
      <c r="C1739" s="8"/>
      <c r="D1739" s="8"/>
      <c r="E1739" s="2"/>
      <c r="F1739" s="2"/>
      <c r="G1739" s="8"/>
      <c r="I1739" t="e">
        <f>INDEX('Helper - Drop-downs'!$C$12:$C$24,MATCH(C1739,'Helper - Drop-downs'!$A$12:$A$24,0))</f>
        <v>#N/A</v>
      </c>
      <c r="J1739" s="44" t="str">
        <f t="shared" si="54"/>
        <v xml:space="preserve"> - </v>
      </c>
      <c r="K1739" s="44" t="e">
        <f>INDEX('Helper - Inputs'!$G$15:$G$66,MATCH(J1739,'Helper - Inputs'!$D$15:$D$66,0),1)</f>
        <v>#N/A</v>
      </c>
      <c r="L1739" s="44" t="e">
        <f t="shared" si="55"/>
        <v>#N/A</v>
      </c>
    </row>
    <row r="1740" spans="1:12" x14ac:dyDescent="0.3">
      <c r="A1740" s="2"/>
      <c r="B1740" s="23"/>
      <c r="C1740" s="8"/>
      <c r="D1740" s="8"/>
      <c r="E1740" s="2"/>
      <c r="F1740" s="2"/>
      <c r="G1740" s="8"/>
      <c r="I1740" t="e">
        <f>INDEX('Helper - Drop-downs'!$C$12:$C$24,MATCH(C1740,'Helper - Drop-downs'!$A$12:$A$24,0))</f>
        <v>#N/A</v>
      </c>
      <c r="J1740" s="44" t="str">
        <f t="shared" si="54"/>
        <v xml:space="preserve"> - </v>
      </c>
      <c r="K1740" s="44" t="e">
        <f>INDEX('Helper - Inputs'!$G$15:$G$66,MATCH(J1740,'Helper - Inputs'!$D$15:$D$66,0),1)</f>
        <v>#N/A</v>
      </c>
      <c r="L1740" s="44" t="e">
        <f t="shared" si="55"/>
        <v>#N/A</v>
      </c>
    </row>
    <row r="1741" spans="1:12" x14ac:dyDescent="0.3">
      <c r="A1741" s="2"/>
      <c r="B1741" s="23"/>
      <c r="C1741" s="8"/>
      <c r="D1741" s="8"/>
      <c r="E1741" s="2"/>
      <c r="F1741" s="2"/>
      <c r="G1741" s="8"/>
      <c r="I1741" t="e">
        <f>INDEX('Helper - Drop-downs'!$C$12:$C$24,MATCH(C1741,'Helper - Drop-downs'!$A$12:$A$24,0))</f>
        <v>#N/A</v>
      </c>
      <c r="J1741" s="44" t="str">
        <f t="shared" si="54"/>
        <v xml:space="preserve"> - </v>
      </c>
      <c r="K1741" s="44" t="e">
        <f>INDEX('Helper - Inputs'!$G$15:$G$66,MATCH(J1741,'Helper - Inputs'!$D$15:$D$66,0),1)</f>
        <v>#N/A</v>
      </c>
      <c r="L1741" s="44" t="e">
        <f t="shared" si="55"/>
        <v>#N/A</v>
      </c>
    </row>
    <row r="1742" spans="1:12" x14ac:dyDescent="0.3">
      <c r="A1742" s="2"/>
      <c r="B1742" s="23"/>
      <c r="C1742" s="8"/>
      <c r="D1742" s="8"/>
      <c r="E1742" s="2"/>
      <c r="F1742" s="2"/>
      <c r="G1742" s="8"/>
      <c r="I1742" t="e">
        <f>INDEX('Helper - Drop-downs'!$C$12:$C$24,MATCH(C1742,'Helper - Drop-downs'!$A$12:$A$24,0))</f>
        <v>#N/A</v>
      </c>
      <c r="J1742" s="44" t="str">
        <f t="shared" si="54"/>
        <v xml:space="preserve"> - </v>
      </c>
      <c r="K1742" s="44" t="e">
        <f>INDEX('Helper - Inputs'!$G$15:$G$66,MATCH(J1742,'Helper - Inputs'!$D$15:$D$66,0),1)</f>
        <v>#N/A</v>
      </c>
      <c r="L1742" s="44" t="e">
        <f t="shared" si="55"/>
        <v>#N/A</v>
      </c>
    </row>
    <row r="1743" spans="1:12" x14ac:dyDescent="0.3">
      <c r="A1743" s="2"/>
      <c r="B1743" s="23"/>
      <c r="C1743" s="8"/>
      <c r="D1743" s="8"/>
      <c r="E1743" s="2"/>
      <c r="F1743" s="2"/>
      <c r="G1743" s="8"/>
      <c r="I1743" t="e">
        <f>INDEX('Helper - Drop-downs'!$C$12:$C$24,MATCH(C1743,'Helper - Drop-downs'!$A$12:$A$24,0))</f>
        <v>#N/A</v>
      </c>
      <c r="J1743" s="44" t="str">
        <f t="shared" si="54"/>
        <v xml:space="preserve"> - </v>
      </c>
      <c r="K1743" s="44" t="e">
        <f>INDEX('Helper - Inputs'!$G$15:$G$66,MATCH(J1743,'Helper - Inputs'!$D$15:$D$66,0),1)</f>
        <v>#N/A</v>
      </c>
      <c r="L1743" s="44" t="e">
        <f t="shared" si="55"/>
        <v>#N/A</v>
      </c>
    </row>
    <row r="1744" spans="1:12" x14ac:dyDescent="0.3">
      <c r="A1744" s="2"/>
      <c r="B1744" s="23"/>
      <c r="C1744" s="8"/>
      <c r="D1744" s="8"/>
      <c r="E1744" s="2"/>
      <c r="F1744" s="2"/>
      <c r="G1744" s="8"/>
      <c r="I1744" t="e">
        <f>INDEX('Helper - Drop-downs'!$C$12:$C$24,MATCH(C1744,'Helper - Drop-downs'!$A$12:$A$24,0))</f>
        <v>#N/A</v>
      </c>
      <c r="J1744" s="44" t="str">
        <f t="shared" si="54"/>
        <v xml:space="preserve"> - </v>
      </c>
      <c r="K1744" s="44" t="e">
        <f>INDEX('Helper - Inputs'!$G$15:$G$66,MATCH(J1744,'Helper - Inputs'!$D$15:$D$66,0),1)</f>
        <v>#N/A</v>
      </c>
      <c r="L1744" s="44" t="e">
        <f t="shared" si="55"/>
        <v>#N/A</v>
      </c>
    </row>
    <row r="1745" spans="1:12" x14ac:dyDescent="0.3">
      <c r="A1745" s="2"/>
      <c r="B1745" s="23"/>
      <c r="C1745" s="8"/>
      <c r="D1745" s="8"/>
      <c r="E1745" s="2"/>
      <c r="F1745" s="2"/>
      <c r="G1745" s="8"/>
      <c r="I1745" t="e">
        <f>INDEX('Helper - Drop-downs'!$C$12:$C$24,MATCH(C1745,'Helper - Drop-downs'!$A$12:$A$24,0))</f>
        <v>#N/A</v>
      </c>
      <c r="J1745" s="44" t="str">
        <f t="shared" si="54"/>
        <v xml:space="preserve"> - </v>
      </c>
      <c r="K1745" s="44" t="e">
        <f>INDEX('Helper - Inputs'!$G$15:$G$66,MATCH(J1745,'Helper - Inputs'!$D$15:$D$66,0),1)</f>
        <v>#N/A</v>
      </c>
      <c r="L1745" s="44" t="e">
        <f t="shared" si="55"/>
        <v>#N/A</v>
      </c>
    </row>
    <row r="1746" spans="1:12" x14ac:dyDescent="0.3">
      <c r="A1746" s="2"/>
      <c r="B1746" s="23"/>
      <c r="C1746" s="8"/>
      <c r="D1746" s="8"/>
      <c r="E1746" s="2"/>
      <c r="F1746" s="2"/>
      <c r="G1746" s="8"/>
      <c r="I1746" t="e">
        <f>INDEX('Helper - Drop-downs'!$C$12:$C$24,MATCH(C1746,'Helper - Drop-downs'!$A$12:$A$24,0))</f>
        <v>#N/A</v>
      </c>
      <c r="J1746" s="44" t="str">
        <f t="shared" si="54"/>
        <v xml:space="preserve"> - </v>
      </c>
      <c r="K1746" s="44" t="e">
        <f>INDEX('Helper - Inputs'!$G$15:$G$66,MATCH(J1746,'Helper - Inputs'!$D$15:$D$66,0),1)</f>
        <v>#N/A</v>
      </c>
      <c r="L1746" s="44" t="e">
        <f t="shared" si="55"/>
        <v>#N/A</v>
      </c>
    </row>
    <row r="1747" spans="1:12" x14ac:dyDescent="0.3">
      <c r="A1747" s="2"/>
      <c r="B1747" s="23"/>
      <c r="C1747" s="8"/>
      <c r="D1747" s="8"/>
      <c r="E1747" s="2"/>
      <c r="F1747" s="2"/>
      <c r="G1747" s="8"/>
      <c r="I1747" t="e">
        <f>INDEX('Helper - Drop-downs'!$C$12:$C$24,MATCH(C1747,'Helper - Drop-downs'!$A$12:$A$24,0))</f>
        <v>#N/A</v>
      </c>
      <c r="J1747" s="44" t="str">
        <f t="shared" si="54"/>
        <v xml:space="preserve"> - </v>
      </c>
      <c r="K1747" s="44" t="e">
        <f>INDEX('Helper - Inputs'!$G$15:$G$66,MATCH(J1747,'Helper - Inputs'!$D$15:$D$66,0),1)</f>
        <v>#N/A</v>
      </c>
      <c r="L1747" s="44" t="e">
        <f t="shared" si="55"/>
        <v>#N/A</v>
      </c>
    </row>
    <row r="1748" spans="1:12" x14ac:dyDescent="0.3">
      <c r="A1748" s="2"/>
      <c r="B1748" s="23"/>
      <c r="C1748" s="8"/>
      <c r="D1748" s="8"/>
      <c r="E1748" s="2"/>
      <c r="F1748" s="2"/>
      <c r="G1748" s="8"/>
      <c r="I1748" t="e">
        <f>INDEX('Helper - Drop-downs'!$C$12:$C$24,MATCH(C1748,'Helper - Drop-downs'!$A$12:$A$24,0))</f>
        <v>#N/A</v>
      </c>
      <c r="J1748" s="44" t="str">
        <f t="shared" si="54"/>
        <v xml:space="preserve"> - </v>
      </c>
      <c r="K1748" s="44" t="e">
        <f>INDEX('Helper - Inputs'!$G$15:$G$66,MATCH(J1748,'Helper - Inputs'!$D$15:$D$66,0),1)</f>
        <v>#N/A</v>
      </c>
      <c r="L1748" s="44" t="e">
        <f t="shared" si="55"/>
        <v>#N/A</v>
      </c>
    </row>
    <row r="1749" spans="1:12" x14ac:dyDescent="0.3">
      <c r="A1749" s="2"/>
      <c r="B1749" s="23"/>
      <c r="C1749" s="8"/>
      <c r="D1749" s="8"/>
      <c r="E1749" s="2"/>
      <c r="F1749" s="2"/>
      <c r="G1749" s="8"/>
      <c r="I1749" t="e">
        <f>INDEX('Helper - Drop-downs'!$C$12:$C$24,MATCH(C1749,'Helper - Drop-downs'!$A$12:$A$24,0))</f>
        <v>#N/A</v>
      </c>
      <c r="J1749" s="44" t="str">
        <f t="shared" si="54"/>
        <v xml:space="preserve"> - </v>
      </c>
      <c r="K1749" s="44" t="e">
        <f>INDEX('Helper - Inputs'!$G$15:$G$66,MATCH(J1749,'Helper - Inputs'!$D$15:$D$66,0),1)</f>
        <v>#N/A</v>
      </c>
      <c r="L1749" s="44" t="e">
        <f t="shared" si="55"/>
        <v>#N/A</v>
      </c>
    </row>
    <row r="1750" spans="1:12" x14ac:dyDescent="0.3">
      <c r="A1750" s="2"/>
      <c r="B1750" s="23"/>
      <c r="C1750" s="8"/>
      <c r="D1750" s="8"/>
      <c r="E1750" s="2"/>
      <c r="F1750" s="2"/>
      <c r="G1750" s="8"/>
      <c r="I1750" t="e">
        <f>INDEX('Helper - Drop-downs'!$C$12:$C$24,MATCH(C1750,'Helper - Drop-downs'!$A$12:$A$24,0))</f>
        <v>#N/A</v>
      </c>
      <c r="J1750" s="44" t="str">
        <f t="shared" si="54"/>
        <v xml:space="preserve"> - </v>
      </c>
      <c r="K1750" s="44" t="e">
        <f>INDEX('Helper - Inputs'!$G$15:$G$66,MATCH(J1750,'Helper - Inputs'!$D$15:$D$66,0),1)</f>
        <v>#N/A</v>
      </c>
      <c r="L1750" s="44" t="e">
        <f t="shared" si="55"/>
        <v>#N/A</v>
      </c>
    </row>
    <row r="1751" spans="1:12" x14ac:dyDescent="0.3">
      <c r="A1751" s="2"/>
      <c r="B1751" s="23"/>
      <c r="C1751" s="8"/>
      <c r="D1751" s="8"/>
      <c r="E1751" s="2"/>
      <c r="F1751" s="2"/>
      <c r="G1751" s="8"/>
      <c r="I1751" t="e">
        <f>INDEX('Helper - Drop-downs'!$C$12:$C$24,MATCH(C1751,'Helper - Drop-downs'!$A$12:$A$24,0))</f>
        <v>#N/A</v>
      </c>
      <c r="J1751" s="44" t="str">
        <f t="shared" si="54"/>
        <v xml:space="preserve"> - </v>
      </c>
      <c r="K1751" s="44" t="e">
        <f>INDEX('Helper - Inputs'!$G$15:$G$66,MATCH(J1751,'Helper - Inputs'!$D$15:$D$66,0),1)</f>
        <v>#N/A</v>
      </c>
      <c r="L1751" s="44" t="e">
        <f t="shared" si="55"/>
        <v>#N/A</v>
      </c>
    </row>
    <row r="1752" spans="1:12" x14ac:dyDescent="0.3">
      <c r="A1752" s="2"/>
      <c r="B1752" s="23"/>
      <c r="C1752" s="8"/>
      <c r="D1752" s="8"/>
      <c r="E1752" s="2"/>
      <c r="F1752" s="2"/>
      <c r="G1752" s="8"/>
      <c r="I1752" t="e">
        <f>INDEX('Helper - Drop-downs'!$C$12:$C$24,MATCH(C1752,'Helper - Drop-downs'!$A$12:$A$24,0))</f>
        <v>#N/A</v>
      </c>
      <c r="J1752" s="44" t="str">
        <f t="shared" si="54"/>
        <v xml:space="preserve"> - </v>
      </c>
      <c r="K1752" s="44" t="e">
        <f>INDEX('Helper - Inputs'!$G$15:$G$66,MATCH(J1752,'Helper - Inputs'!$D$15:$D$66,0),1)</f>
        <v>#N/A</v>
      </c>
      <c r="L1752" s="44" t="e">
        <f t="shared" si="55"/>
        <v>#N/A</v>
      </c>
    </row>
    <row r="1753" spans="1:12" x14ac:dyDescent="0.3">
      <c r="A1753" s="2"/>
      <c r="B1753" s="23"/>
      <c r="C1753" s="8"/>
      <c r="D1753" s="8"/>
      <c r="E1753" s="2"/>
      <c r="F1753" s="2"/>
      <c r="G1753" s="8"/>
      <c r="I1753" t="e">
        <f>INDEX('Helper - Drop-downs'!$C$12:$C$24,MATCH(C1753,'Helper - Drop-downs'!$A$12:$A$24,0))</f>
        <v>#N/A</v>
      </c>
      <c r="J1753" s="44" t="str">
        <f t="shared" si="54"/>
        <v xml:space="preserve"> - </v>
      </c>
      <c r="K1753" s="44" t="e">
        <f>INDEX('Helper - Inputs'!$G$15:$G$66,MATCH(J1753,'Helper - Inputs'!$D$15:$D$66,0),1)</f>
        <v>#N/A</v>
      </c>
      <c r="L1753" s="44" t="e">
        <f t="shared" si="55"/>
        <v>#N/A</v>
      </c>
    </row>
    <row r="1754" spans="1:12" x14ac:dyDescent="0.3">
      <c r="A1754" s="2"/>
      <c r="B1754" s="23"/>
      <c r="C1754" s="8"/>
      <c r="D1754" s="8"/>
      <c r="E1754" s="2"/>
      <c r="F1754" s="2"/>
      <c r="G1754" s="8"/>
      <c r="I1754" t="e">
        <f>INDEX('Helper - Drop-downs'!$C$12:$C$24,MATCH(C1754,'Helper - Drop-downs'!$A$12:$A$24,0))</f>
        <v>#N/A</v>
      </c>
      <c r="J1754" s="44" t="str">
        <f t="shared" si="54"/>
        <v xml:space="preserve"> - </v>
      </c>
      <c r="K1754" s="44" t="e">
        <f>INDEX('Helper - Inputs'!$G$15:$G$66,MATCH(J1754,'Helper - Inputs'!$D$15:$D$66,0),1)</f>
        <v>#N/A</v>
      </c>
      <c r="L1754" s="44" t="e">
        <f t="shared" si="55"/>
        <v>#N/A</v>
      </c>
    </row>
    <row r="1755" spans="1:12" x14ac:dyDescent="0.3">
      <c r="A1755" s="2"/>
      <c r="B1755" s="23"/>
      <c r="C1755" s="8"/>
      <c r="D1755" s="8"/>
      <c r="E1755" s="2"/>
      <c r="F1755" s="2"/>
      <c r="G1755" s="8"/>
      <c r="I1755" t="e">
        <f>INDEX('Helper - Drop-downs'!$C$12:$C$24,MATCH(C1755,'Helper - Drop-downs'!$A$12:$A$24,0))</f>
        <v>#N/A</v>
      </c>
      <c r="J1755" s="44" t="str">
        <f t="shared" si="54"/>
        <v xml:space="preserve"> - </v>
      </c>
      <c r="K1755" s="44" t="e">
        <f>INDEX('Helper - Inputs'!$G$15:$G$66,MATCH(J1755,'Helper - Inputs'!$D$15:$D$66,0),1)</f>
        <v>#N/A</v>
      </c>
      <c r="L1755" s="44" t="e">
        <f t="shared" si="55"/>
        <v>#N/A</v>
      </c>
    </row>
    <row r="1756" spans="1:12" x14ac:dyDescent="0.3">
      <c r="A1756" s="2"/>
      <c r="B1756" s="23"/>
      <c r="C1756" s="8"/>
      <c r="D1756" s="8"/>
      <c r="E1756" s="2"/>
      <c r="F1756" s="2"/>
      <c r="G1756" s="8"/>
      <c r="I1756" t="e">
        <f>INDEX('Helper - Drop-downs'!$C$12:$C$24,MATCH(C1756,'Helper - Drop-downs'!$A$12:$A$24,0))</f>
        <v>#N/A</v>
      </c>
      <c r="J1756" s="44" t="str">
        <f t="shared" si="54"/>
        <v xml:space="preserve"> - </v>
      </c>
      <c r="K1756" s="44" t="e">
        <f>INDEX('Helper - Inputs'!$G$15:$G$66,MATCH(J1756,'Helper - Inputs'!$D$15:$D$66,0),1)</f>
        <v>#N/A</v>
      </c>
      <c r="L1756" s="44" t="e">
        <f t="shared" si="55"/>
        <v>#N/A</v>
      </c>
    </row>
    <row r="1757" spans="1:12" x14ac:dyDescent="0.3">
      <c r="A1757" s="2"/>
      <c r="B1757" s="23"/>
      <c r="C1757" s="8"/>
      <c r="D1757" s="8"/>
      <c r="E1757" s="2"/>
      <c r="F1757" s="2"/>
      <c r="G1757" s="8"/>
      <c r="I1757" t="e">
        <f>INDEX('Helper - Drop-downs'!$C$12:$C$24,MATCH(C1757,'Helper - Drop-downs'!$A$12:$A$24,0))</f>
        <v>#N/A</v>
      </c>
      <c r="J1757" s="44" t="str">
        <f t="shared" si="54"/>
        <v xml:space="preserve"> - </v>
      </c>
      <c r="K1757" s="44" t="e">
        <f>INDEX('Helper - Inputs'!$G$15:$G$66,MATCH(J1757,'Helper - Inputs'!$D$15:$D$66,0),1)</f>
        <v>#N/A</v>
      </c>
      <c r="L1757" s="44" t="e">
        <f t="shared" si="55"/>
        <v>#N/A</v>
      </c>
    </row>
    <row r="1758" spans="1:12" x14ac:dyDescent="0.3">
      <c r="A1758" s="2"/>
      <c r="B1758" s="23"/>
      <c r="C1758" s="8"/>
      <c r="D1758" s="8"/>
      <c r="E1758" s="2"/>
      <c r="F1758" s="2"/>
      <c r="G1758" s="8"/>
      <c r="I1758" t="e">
        <f>INDEX('Helper - Drop-downs'!$C$12:$C$24,MATCH(C1758,'Helper - Drop-downs'!$A$12:$A$24,0))</f>
        <v>#N/A</v>
      </c>
      <c r="J1758" s="44" t="str">
        <f t="shared" si="54"/>
        <v xml:space="preserve"> - </v>
      </c>
      <c r="K1758" s="44" t="e">
        <f>INDEX('Helper - Inputs'!$G$15:$G$66,MATCH(J1758,'Helper - Inputs'!$D$15:$D$66,0),1)</f>
        <v>#N/A</v>
      </c>
      <c r="L1758" s="44" t="e">
        <f t="shared" si="55"/>
        <v>#N/A</v>
      </c>
    </row>
    <row r="1759" spans="1:12" x14ac:dyDescent="0.3">
      <c r="A1759" s="2"/>
      <c r="B1759" s="23"/>
      <c r="C1759" s="8"/>
      <c r="D1759" s="8"/>
      <c r="E1759" s="2"/>
      <c r="F1759" s="2"/>
      <c r="G1759" s="8"/>
      <c r="I1759" t="e">
        <f>INDEX('Helper - Drop-downs'!$C$12:$C$24,MATCH(C1759,'Helper - Drop-downs'!$A$12:$A$24,0))</f>
        <v>#N/A</v>
      </c>
      <c r="J1759" s="44" t="str">
        <f t="shared" si="54"/>
        <v xml:space="preserve"> - </v>
      </c>
      <c r="K1759" s="44" t="e">
        <f>INDEX('Helper - Inputs'!$G$15:$G$66,MATCH(J1759,'Helper - Inputs'!$D$15:$D$66,0),1)</f>
        <v>#N/A</v>
      </c>
      <c r="L1759" s="44" t="e">
        <f t="shared" si="55"/>
        <v>#N/A</v>
      </c>
    </row>
    <row r="1760" spans="1:12" x14ac:dyDescent="0.3">
      <c r="A1760" s="2"/>
      <c r="B1760" s="23"/>
      <c r="C1760" s="8"/>
      <c r="D1760" s="8"/>
      <c r="E1760" s="2"/>
      <c r="F1760" s="2"/>
      <c r="G1760" s="8"/>
      <c r="I1760" t="e">
        <f>INDEX('Helper - Drop-downs'!$C$12:$C$24,MATCH(C1760,'Helper - Drop-downs'!$A$12:$A$24,0))</f>
        <v>#N/A</v>
      </c>
      <c r="J1760" s="44" t="str">
        <f t="shared" si="54"/>
        <v xml:space="preserve"> - </v>
      </c>
      <c r="K1760" s="44" t="e">
        <f>INDEX('Helper - Inputs'!$G$15:$G$66,MATCH(J1760,'Helper - Inputs'!$D$15:$D$66,0),1)</f>
        <v>#N/A</v>
      </c>
      <c r="L1760" s="44" t="e">
        <f t="shared" si="55"/>
        <v>#N/A</v>
      </c>
    </row>
    <row r="1761" spans="1:12" x14ac:dyDescent="0.3">
      <c r="A1761" s="2"/>
      <c r="B1761" s="23"/>
      <c r="C1761" s="8"/>
      <c r="D1761" s="8"/>
      <c r="E1761" s="2"/>
      <c r="F1761" s="2"/>
      <c r="G1761" s="8"/>
      <c r="I1761" t="e">
        <f>INDEX('Helper - Drop-downs'!$C$12:$C$24,MATCH(C1761,'Helper - Drop-downs'!$A$12:$A$24,0))</f>
        <v>#N/A</v>
      </c>
      <c r="J1761" s="44" t="str">
        <f t="shared" si="54"/>
        <v xml:space="preserve"> - </v>
      </c>
      <c r="K1761" s="44" t="e">
        <f>INDEX('Helper - Inputs'!$G$15:$G$66,MATCH(J1761,'Helper - Inputs'!$D$15:$D$66,0),1)</f>
        <v>#N/A</v>
      </c>
      <c r="L1761" s="44" t="e">
        <f t="shared" si="55"/>
        <v>#N/A</v>
      </c>
    </row>
    <row r="1762" spans="1:12" x14ac:dyDescent="0.3">
      <c r="A1762" s="2"/>
      <c r="B1762" s="23"/>
      <c r="C1762" s="8"/>
      <c r="D1762" s="8"/>
      <c r="E1762" s="2"/>
      <c r="F1762" s="2"/>
      <c r="G1762" s="8"/>
      <c r="I1762" t="e">
        <f>INDEX('Helper - Drop-downs'!$C$12:$C$24,MATCH(C1762,'Helper - Drop-downs'!$A$12:$A$24,0))</f>
        <v>#N/A</v>
      </c>
      <c r="J1762" s="44" t="str">
        <f t="shared" si="54"/>
        <v xml:space="preserve"> - </v>
      </c>
      <c r="K1762" s="44" t="e">
        <f>INDEX('Helper - Inputs'!$G$15:$G$66,MATCH(J1762,'Helper - Inputs'!$D$15:$D$66,0),1)</f>
        <v>#N/A</v>
      </c>
      <c r="L1762" s="44" t="e">
        <f t="shared" si="55"/>
        <v>#N/A</v>
      </c>
    </row>
    <row r="1763" spans="1:12" x14ac:dyDescent="0.3">
      <c r="A1763" s="2"/>
      <c r="B1763" s="23"/>
      <c r="C1763" s="8"/>
      <c r="D1763" s="8"/>
      <c r="E1763" s="2"/>
      <c r="F1763" s="2"/>
      <c r="G1763" s="8"/>
      <c r="I1763" t="e">
        <f>INDEX('Helper - Drop-downs'!$C$12:$C$24,MATCH(C1763,'Helper - Drop-downs'!$A$12:$A$24,0))</f>
        <v>#N/A</v>
      </c>
      <c r="J1763" s="44" t="str">
        <f t="shared" si="54"/>
        <v xml:space="preserve"> - </v>
      </c>
      <c r="K1763" s="44" t="e">
        <f>INDEX('Helper - Inputs'!$G$15:$G$66,MATCH(J1763,'Helper - Inputs'!$D$15:$D$66,0),1)</f>
        <v>#N/A</v>
      </c>
      <c r="L1763" s="44" t="e">
        <f t="shared" si="55"/>
        <v>#N/A</v>
      </c>
    </row>
    <row r="1764" spans="1:12" x14ac:dyDescent="0.3">
      <c r="A1764" s="2"/>
      <c r="B1764" s="23"/>
      <c r="C1764" s="8"/>
      <c r="D1764" s="8"/>
      <c r="E1764" s="2"/>
      <c r="F1764" s="2"/>
      <c r="G1764" s="8"/>
      <c r="I1764" t="e">
        <f>INDEX('Helper - Drop-downs'!$C$12:$C$24,MATCH(C1764,'Helper - Drop-downs'!$A$12:$A$24,0))</f>
        <v>#N/A</v>
      </c>
      <c r="J1764" s="44" t="str">
        <f t="shared" si="54"/>
        <v xml:space="preserve"> - </v>
      </c>
      <c r="K1764" s="44" t="e">
        <f>INDEX('Helper - Inputs'!$G$15:$G$66,MATCH(J1764,'Helper - Inputs'!$D$15:$D$66,0),1)</f>
        <v>#N/A</v>
      </c>
      <c r="L1764" s="44" t="e">
        <f t="shared" si="55"/>
        <v>#N/A</v>
      </c>
    </row>
    <row r="1765" spans="1:12" x14ac:dyDescent="0.3">
      <c r="A1765" s="2"/>
      <c r="B1765" s="23"/>
      <c r="C1765" s="8"/>
      <c r="D1765" s="8"/>
      <c r="E1765" s="2"/>
      <c r="F1765" s="2"/>
      <c r="G1765" s="8"/>
      <c r="I1765" t="e">
        <f>INDEX('Helper - Drop-downs'!$C$12:$C$24,MATCH(C1765,'Helper - Drop-downs'!$A$12:$A$24,0))</f>
        <v>#N/A</v>
      </c>
      <c r="J1765" s="44" t="str">
        <f t="shared" si="54"/>
        <v xml:space="preserve"> - </v>
      </c>
      <c r="K1765" s="44" t="e">
        <f>INDEX('Helper - Inputs'!$G$15:$G$66,MATCH(J1765,'Helper - Inputs'!$D$15:$D$66,0),1)</f>
        <v>#N/A</v>
      </c>
      <c r="L1765" s="44" t="e">
        <f t="shared" si="55"/>
        <v>#N/A</v>
      </c>
    </row>
    <row r="1766" spans="1:12" x14ac:dyDescent="0.3">
      <c r="A1766" s="2"/>
      <c r="B1766" s="23"/>
      <c r="C1766" s="8"/>
      <c r="D1766" s="8"/>
      <c r="E1766" s="2"/>
      <c r="F1766" s="2"/>
      <c r="G1766" s="8"/>
      <c r="I1766" t="e">
        <f>INDEX('Helper - Drop-downs'!$C$12:$C$24,MATCH(C1766,'Helper - Drop-downs'!$A$12:$A$24,0))</f>
        <v>#N/A</v>
      </c>
      <c r="J1766" s="44" t="str">
        <f t="shared" si="54"/>
        <v xml:space="preserve"> - </v>
      </c>
      <c r="K1766" s="44" t="e">
        <f>INDEX('Helper - Inputs'!$G$15:$G$66,MATCH(J1766,'Helper - Inputs'!$D$15:$D$66,0),1)</f>
        <v>#N/A</v>
      </c>
      <c r="L1766" s="44" t="e">
        <f t="shared" si="55"/>
        <v>#N/A</v>
      </c>
    </row>
    <row r="1767" spans="1:12" x14ac:dyDescent="0.3">
      <c r="A1767" s="2"/>
      <c r="B1767" s="23"/>
      <c r="C1767" s="8"/>
      <c r="D1767" s="8"/>
      <c r="E1767" s="2"/>
      <c r="F1767" s="2"/>
      <c r="G1767" s="8"/>
      <c r="I1767" t="e">
        <f>INDEX('Helper - Drop-downs'!$C$12:$C$24,MATCH(C1767,'Helper - Drop-downs'!$A$12:$A$24,0))</f>
        <v>#N/A</v>
      </c>
      <c r="J1767" s="44" t="str">
        <f t="shared" si="54"/>
        <v xml:space="preserve"> - </v>
      </c>
      <c r="K1767" s="44" t="e">
        <f>INDEX('Helper - Inputs'!$G$15:$G$66,MATCH(J1767,'Helper - Inputs'!$D$15:$D$66,0),1)</f>
        <v>#N/A</v>
      </c>
      <c r="L1767" s="44" t="e">
        <f t="shared" si="55"/>
        <v>#N/A</v>
      </c>
    </row>
    <row r="1768" spans="1:12" x14ac:dyDescent="0.3">
      <c r="A1768" s="2"/>
      <c r="B1768" s="23"/>
      <c r="C1768" s="8"/>
      <c r="D1768" s="8"/>
      <c r="E1768" s="2"/>
      <c r="F1768" s="2"/>
      <c r="G1768" s="8"/>
      <c r="I1768" t="e">
        <f>INDEX('Helper - Drop-downs'!$C$12:$C$24,MATCH(C1768,'Helper - Drop-downs'!$A$12:$A$24,0))</f>
        <v>#N/A</v>
      </c>
      <c r="J1768" s="44" t="str">
        <f t="shared" si="54"/>
        <v xml:space="preserve"> - </v>
      </c>
      <c r="K1768" s="44" t="e">
        <f>INDEX('Helper - Inputs'!$G$15:$G$66,MATCH(J1768,'Helper - Inputs'!$D$15:$D$66,0),1)</f>
        <v>#N/A</v>
      </c>
      <c r="L1768" s="44" t="e">
        <f t="shared" si="55"/>
        <v>#N/A</v>
      </c>
    </row>
    <row r="1769" spans="1:12" x14ac:dyDescent="0.3">
      <c r="A1769" s="2"/>
      <c r="B1769" s="23"/>
      <c r="C1769" s="8"/>
      <c r="D1769" s="8"/>
      <c r="E1769" s="2"/>
      <c r="F1769" s="2"/>
      <c r="G1769" s="8"/>
      <c r="I1769" t="e">
        <f>INDEX('Helper - Drop-downs'!$C$12:$C$24,MATCH(C1769,'Helper - Drop-downs'!$A$12:$A$24,0))</f>
        <v>#N/A</v>
      </c>
      <c r="J1769" s="44" t="str">
        <f t="shared" si="54"/>
        <v xml:space="preserve"> - </v>
      </c>
      <c r="K1769" s="44" t="e">
        <f>INDEX('Helper - Inputs'!$G$15:$G$66,MATCH(J1769,'Helper - Inputs'!$D$15:$D$66,0),1)</f>
        <v>#N/A</v>
      </c>
      <c r="L1769" s="44" t="e">
        <f t="shared" si="55"/>
        <v>#N/A</v>
      </c>
    </row>
    <row r="1770" spans="1:12" x14ac:dyDescent="0.3">
      <c r="A1770" s="2"/>
      <c r="B1770" s="23"/>
      <c r="C1770" s="8"/>
      <c r="D1770" s="8"/>
      <c r="E1770" s="2"/>
      <c r="F1770" s="2"/>
      <c r="G1770" s="8"/>
      <c r="I1770" t="e">
        <f>INDEX('Helper - Drop-downs'!$C$12:$C$24,MATCH(C1770,'Helper - Drop-downs'!$A$12:$A$24,0))</f>
        <v>#N/A</v>
      </c>
      <c r="J1770" s="44" t="str">
        <f t="shared" si="54"/>
        <v xml:space="preserve"> - </v>
      </c>
      <c r="K1770" s="44" t="e">
        <f>INDEX('Helper - Inputs'!$G$15:$G$66,MATCH(J1770,'Helper - Inputs'!$D$15:$D$66,0),1)</f>
        <v>#N/A</v>
      </c>
      <c r="L1770" s="44" t="e">
        <f t="shared" si="55"/>
        <v>#N/A</v>
      </c>
    </row>
    <row r="1771" spans="1:12" x14ac:dyDescent="0.3">
      <c r="A1771" s="2"/>
      <c r="B1771" s="23"/>
      <c r="C1771" s="8"/>
      <c r="D1771" s="8"/>
      <c r="E1771" s="2"/>
      <c r="F1771" s="2"/>
      <c r="G1771" s="8"/>
      <c r="I1771" t="e">
        <f>INDEX('Helper - Drop-downs'!$C$12:$C$24,MATCH(C1771,'Helper - Drop-downs'!$A$12:$A$24,0))</f>
        <v>#N/A</v>
      </c>
      <c r="J1771" s="44" t="str">
        <f t="shared" si="54"/>
        <v xml:space="preserve"> - </v>
      </c>
      <c r="K1771" s="44" t="e">
        <f>INDEX('Helper - Inputs'!$G$15:$G$66,MATCH(J1771,'Helper - Inputs'!$D$15:$D$66,0),1)</f>
        <v>#N/A</v>
      </c>
      <c r="L1771" s="44" t="e">
        <f t="shared" si="55"/>
        <v>#N/A</v>
      </c>
    </row>
    <row r="1772" spans="1:12" x14ac:dyDescent="0.3">
      <c r="A1772" s="2"/>
      <c r="B1772" s="23"/>
      <c r="C1772" s="8"/>
      <c r="D1772" s="8"/>
      <c r="E1772" s="2"/>
      <c r="F1772" s="2"/>
      <c r="G1772" s="8"/>
      <c r="I1772" t="e">
        <f>INDEX('Helper - Drop-downs'!$C$12:$C$24,MATCH(C1772,'Helper - Drop-downs'!$A$12:$A$24,0))</f>
        <v>#N/A</v>
      </c>
      <c r="J1772" s="44" t="str">
        <f t="shared" si="54"/>
        <v xml:space="preserve"> - </v>
      </c>
      <c r="K1772" s="44" t="e">
        <f>INDEX('Helper - Inputs'!$G$15:$G$66,MATCH(J1772,'Helper - Inputs'!$D$15:$D$66,0),1)</f>
        <v>#N/A</v>
      </c>
      <c r="L1772" s="44" t="e">
        <f t="shared" si="55"/>
        <v>#N/A</v>
      </c>
    </row>
    <row r="1773" spans="1:12" x14ac:dyDescent="0.3">
      <c r="A1773" s="2"/>
      <c r="B1773" s="23"/>
      <c r="C1773" s="8"/>
      <c r="D1773" s="8"/>
      <c r="E1773" s="2"/>
      <c r="F1773" s="2"/>
      <c r="G1773" s="8"/>
      <c r="I1773" t="e">
        <f>INDEX('Helper - Drop-downs'!$C$12:$C$24,MATCH(C1773,'Helper - Drop-downs'!$A$12:$A$24,0))</f>
        <v>#N/A</v>
      </c>
      <c r="J1773" s="44" t="str">
        <f t="shared" si="54"/>
        <v xml:space="preserve"> - </v>
      </c>
      <c r="K1773" s="44" t="e">
        <f>INDEX('Helper - Inputs'!$G$15:$G$66,MATCH(J1773,'Helper - Inputs'!$D$15:$D$66,0),1)</f>
        <v>#N/A</v>
      </c>
      <c r="L1773" s="44" t="e">
        <f t="shared" si="55"/>
        <v>#N/A</v>
      </c>
    </row>
    <row r="1774" spans="1:12" x14ac:dyDescent="0.3">
      <c r="A1774" s="2"/>
      <c r="B1774" s="23"/>
      <c r="C1774" s="8"/>
      <c r="D1774" s="8"/>
      <c r="E1774" s="2"/>
      <c r="F1774" s="2"/>
      <c r="G1774" s="8"/>
      <c r="I1774" t="e">
        <f>INDEX('Helper - Drop-downs'!$C$12:$C$24,MATCH(C1774,'Helper - Drop-downs'!$A$12:$A$24,0))</f>
        <v>#N/A</v>
      </c>
      <c r="J1774" s="44" t="str">
        <f t="shared" si="54"/>
        <v xml:space="preserve"> - </v>
      </c>
      <c r="K1774" s="44" t="e">
        <f>INDEX('Helper - Inputs'!$G$15:$G$66,MATCH(J1774,'Helper - Inputs'!$D$15:$D$66,0),1)</f>
        <v>#N/A</v>
      </c>
      <c r="L1774" s="44" t="e">
        <f t="shared" si="55"/>
        <v>#N/A</v>
      </c>
    </row>
    <row r="1775" spans="1:12" x14ac:dyDescent="0.3">
      <c r="A1775" s="2"/>
      <c r="B1775" s="23"/>
      <c r="C1775" s="8"/>
      <c r="D1775" s="8"/>
      <c r="E1775" s="2"/>
      <c r="F1775" s="2"/>
      <c r="G1775" s="8"/>
      <c r="I1775" t="e">
        <f>INDEX('Helper - Drop-downs'!$C$12:$C$24,MATCH(C1775,'Helper - Drop-downs'!$A$12:$A$24,0))</f>
        <v>#N/A</v>
      </c>
      <c r="J1775" s="44" t="str">
        <f t="shared" si="54"/>
        <v xml:space="preserve"> - </v>
      </c>
      <c r="K1775" s="44" t="e">
        <f>INDEX('Helper - Inputs'!$G$15:$G$66,MATCH(J1775,'Helper - Inputs'!$D$15:$D$66,0),1)</f>
        <v>#N/A</v>
      </c>
      <c r="L1775" s="44" t="e">
        <f t="shared" si="55"/>
        <v>#N/A</v>
      </c>
    </row>
    <row r="1776" spans="1:12" x14ac:dyDescent="0.3">
      <c r="A1776" s="2"/>
      <c r="B1776" s="23"/>
      <c r="C1776" s="8"/>
      <c r="D1776" s="8"/>
      <c r="E1776" s="2"/>
      <c r="F1776" s="2"/>
      <c r="G1776" s="8"/>
      <c r="I1776" t="e">
        <f>INDEX('Helper - Drop-downs'!$C$12:$C$24,MATCH(C1776,'Helper - Drop-downs'!$A$12:$A$24,0))</f>
        <v>#N/A</v>
      </c>
      <c r="J1776" s="44" t="str">
        <f t="shared" si="54"/>
        <v xml:space="preserve"> - </v>
      </c>
      <c r="K1776" s="44" t="e">
        <f>INDEX('Helper - Inputs'!$G$15:$G$66,MATCH(J1776,'Helper - Inputs'!$D$15:$D$66,0),1)</f>
        <v>#N/A</v>
      </c>
      <c r="L1776" s="44" t="e">
        <f t="shared" si="55"/>
        <v>#N/A</v>
      </c>
    </row>
    <row r="1777" spans="1:12" x14ac:dyDescent="0.3">
      <c r="A1777" s="2"/>
      <c r="B1777" s="23"/>
      <c r="C1777" s="8"/>
      <c r="D1777" s="8"/>
      <c r="E1777" s="2"/>
      <c r="F1777" s="2"/>
      <c r="G1777" s="8"/>
      <c r="I1777" t="e">
        <f>INDEX('Helper - Drop-downs'!$C$12:$C$24,MATCH(C1777,'Helper - Drop-downs'!$A$12:$A$24,0))</f>
        <v>#N/A</v>
      </c>
      <c r="J1777" s="44" t="str">
        <f t="shared" si="54"/>
        <v xml:space="preserve"> - </v>
      </c>
      <c r="K1777" s="44" t="e">
        <f>INDEX('Helper - Inputs'!$G$15:$G$66,MATCH(J1777,'Helper - Inputs'!$D$15:$D$66,0),1)</f>
        <v>#N/A</v>
      </c>
      <c r="L1777" s="44" t="e">
        <f t="shared" si="55"/>
        <v>#N/A</v>
      </c>
    </row>
    <row r="1778" spans="1:12" x14ac:dyDescent="0.3">
      <c r="A1778" s="2"/>
      <c r="B1778" s="23"/>
      <c r="C1778" s="8"/>
      <c r="D1778" s="8"/>
      <c r="E1778" s="2"/>
      <c r="F1778" s="2"/>
      <c r="G1778" s="8"/>
      <c r="I1778" t="e">
        <f>INDEX('Helper - Drop-downs'!$C$12:$C$24,MATCH(C1778,'Helper - Drop-downs'!$A$12:$A$24,0))</f>
        <v>#N/A</v>
      </c>
      <c r="J1778" s="44" t="str">
        <f t="shared" si="54"/>
        <v xml:space="preserve"> - </v>
      </c>
      <c r="K1778" s="44" t="e">
        <f>INDEX('Helper - Inputs'!$G$15:$G$66,MATCH(J1778,'Helper - Inputs'!$D$15:$D$66,0),1)</f>
        <v>#N/A</v>
      </c>
      <c r="L1778" s="44" t="e">
        <f t="shared" si="55"/>
        <v>#N/A</v>
      </c>
    </row>
    <row r="1779" spans="1:12" x14ac:dyDescent="0.3">
      <c r="A1779" s="2"/>
      <c r="B1779" s="23"/>
      <c r="C1779" s="8"/>
      <c r="D1779" s="8"/>
      <c r="E1779" s="2"/>
      <c r="F1779" s="2"/>
      <c r="G1779" s="8"/>
      <c r="I1779" t="e">
        <f>INDEX('Helper - Drop-downs'!$C$12:$C$24,MATCH(C1779,'Helper - Drop-downs'!$A$12:$A$24,0))</f>
        <v>#N/A</v>
      </c>
      <c r="J1779" s="44" t="str">
        <f t="shared" si="54"/>
        <v xml:space="preserve"> - </v>
      </c>
      <c r="K1779" s="44" t="e">
        <f>INDEX('Helper - Inputs'!$G$15:$G$66,MATCH(J1779,'Helper - Inputs'!$D$15:$D$66,0),1)</f>
        <v>#N/A</v>
      </c>
      <c r="L1779" s="44" t="e">
        <f t="shared" si="55"/>
        <v>#N/A</v>
      </c>
    </row>
    <row r="1780" spans="1:12" x14ac:dyDescent="0.3">
      <c r="A1780" s="2"/>
      <c r="B1780" s="23"/>
      <c r="C1780" s="8"/>
      <c r="D1780" s="8"/>
      <c r="E1780" s="2"/>
      <c r="F1780" s="2"/>
      <c r="G1780" s="8"/>
      <c r="I1780" t="e">
        <f>INDEX('Helper - Drop-downs'!$C$12:$C$24,MATCH(C1780,'Helper - Drop-downs'!$A$12:$A$24,0))</f>
        <v>#N/A</v>
      </c>
      <c r="J1780" s="44" t="str">
        <f t="shared" si="54"/>
        <v xml:space="preserve"> - </v>
      </c>
      <c r="K1780" s="44" t="e">
        <f>INDEX('Helper - Inputs'!$G$15:$G$66,MATCH(J1780,'Helper - Inputs'!$D$15:$D$66,0),1)</f>
        <v>#N/A</v>
      </c>
      <c r="L1780" s="44" t="e">
        <f t="shared" si="55"/>
        <v>#N/A</v>
      </c>
    </row>
    <row r="1781" spans="1:12" x14ac:dyDescent="0.3">
      <c r="A1781" s="2"/>
      <c r="B1781" s="23"/>
      <c r="C1781" s="8"/>
      <c r="D1781" s="8"/>
      <c r="E1781" s="2"/>
      <c r="F1781" s="2"/>
      <c r="G1781" s="8"/>
      <c r="I1781" t="e">
        <f>INDEX('Helper - Drop-downs'!$C$12:$C$24,MATCH(C1781,'Helper - Drop-downs'!$A$12:$A$24,0))</f>
        <v>#N/A</v>
      </c>
      <c r="J1781" s="44" t="str">
        <f t="shared" si="54"/>
        <v xml:space="preserve"> - </v>
      </c>
      <c r="K1781" s="44" t="e">
        <f>INDEX('Helper - Inputs'!$G$15:$G$66,MATCH(J1781,'Helper - Inputs'!$D$15:$D$66,0),1)</f>
        <v>#N/A</v>
      </c>
      <c r="L1781" s="44" t="e">
        <f t="shared" si="55"/>
        <v>#N/A</v>
      </c>
    </row>
    <row r="1782" spans="1:12" x14ac:dyDescent="0.3">
      <c r="A1782" s="2"/>
      <c r="B1782" s="23"/>
      <c r="C1782" s="8"/>
      <c r="D1782" s="8"/>
      <c r="E1782" s="2"/>
      <c r="F1782" s="2"/>
      <c r="G1782" s="8"/>
      <c r="I1782" t="e">
        <f>INDEX('Helper - Drop-downs'!$C$12:$C$24,MATCH(C1782,'Helper - Drop-downs'!$A$12:$A$24,0))</f>
        <v>#N/A</v>
      </c>
      <c r="J1782" s="44" t="str">
        <f t="shared" si="54"/>
        <v xml:space="preserve"> - </v>
      </c>
      <c r="K1782" s="44" t="e">
        <f>INDEX('Helper - Inputs'!$G$15:$G$66,MATCH(J1782,'Helper - Inputs'!$D$15:$D$66,0),1)</f>
        <v>#N/A</v>
      </c>
      <c r="L1782" s="44" t="e">
        <f t="shared" si="55"/>
        <v>#N/A</v>
      </c>
    </row>
    <row r="1783" spans="1:12" x14ac:dyDescent="0.3">
      <c r="A1783" s="2"/>
      <c r="B1783" s="23"/>
      <c r="C1783" s="8"/>
      <c r="D1783" s="8"/>
      <c r="E1783" s="2"/>
      <c r="F1783" s="2"/>
      <c r="G1783" s="8"/>
      <c r="I1783" t="e">
        <f>INDEX('Helper - Drop-downs'!$C$12:$C$24,MATCH(C1783,'Helper - Drop-downs'!$A$12:$A$24,0))</f>
        <v>#N/A</v>
      </c>
      <c r="J1783" s="44" t="str">
        <f t="shared" si="54"/>
        <v xml:space="preserve"> - </v>
      </c>
      <c r="K1783" s="44" t="e">
        <f>INDEX('Helper - Inputs'!$G$15:$G$66,MATCH(J1783,'Helper - Inputs'!$D$15:$D$66,0),1)</f>
        <v>#N/A</v>
      </c>
      <c r="L1783" s="44" t="e">
        <f t="shared" si="55"/>
        <v>#N/A</v>
      </c>
    </row>
    <row r="1784" spans="1:12" x14ac:dyDescent="0.3">
      <c r="A1784" s="2"/>
      <c r="B1784" s="23"/>
      <c r="C1784" s="8"/>
      <c r="D1784" s="8"/>
      <c r="E1784" s="2"/>
      <c r="F1784" s="2"/>
      <c r="G1784" s="8"/>
      <c r="I1784" t="e">
        <f>INDEX('Helper - Drop-downs'!$C$12:$C$24,MATCH(C1784,'Helper - Drop-downs'!$A$12:$A$24,0))</f>
        <v>#N/A</v>
      </c>
      <c r="J1784" s="44" t="str">
        <f t="shared" si="54"/>
        <v xml:space="preserve"> - </v>
      </c>
      <c r="K1784" s="44" t="e">
        <f>INDEX('Helper - Inputs'!$G$15:$G$66,MATCH(J1784,'Helper - Inputs'!$D$15:$D$66,0),1)</f>
        <v>#N/A</v>
      </c>
      <c r="L1784" s="44" t="e">
        <f t="shared" si="55"/>
        <v>#N/A</v>
      </c>
    </row>
    <row r="1785" spans="1:12" x14ac:dyDescent="0.3">
      <c r="A1785" s="2"/>
      <c r="B1785" s="23"/>
      <c r="C1785" s="8"/>
      <c r="D1785" s="8"/>
      <c r="E1785" s="2"/>
      <c r="F1785" s="2"/>
      <c r="G1785" s="8"/>
      <c r="I1785" t="e">
        <f>INDEX('Helper - Drop-downs'!$C$12:$C$24,MATCH(C1785,'Helper - Drop-downs'!$A$12:$A$24,0))</f>
        <v>#N/A</v>
      </c>
      <c r="J1785" s="44" t="str">
        <f t="shared" si="54"/>
        <v xml:space="preserve"> - </v>
      </c>
      <c r="K1785" s="44" t="e">
        <f>INDEX('Helper - Inputs'!$G$15:$G$66,MATCH(J1785,'Helper - Inputs'!$D$15:$D$66,0),1)</f>
        <v>#N/A</v>
      </c>
      <c r="L1785" s="44" t="e">
        <f t="shared" si="55"/>
        <v>#N/A</v>
      </c>
    </row>
    <row r="1786" spans="1:12" x14ac:dyDescent="0.3">
      <c r="A1786" s="2"/>
      <c r="B1786" s="23"/>
      <c r="C1786" s="8"/>
      <c r="D1786" s="8"/>
      <c r="E1786" s="2"/>
      <c r="F1786" s="2"/>
      <c r="G1786" s="8"/>
      <c r="I1786" t="e">
        <f>INDEX('Helper - Drop-downs'!$C$12:$C$24,MATCH(C1786,'Helper - Drop-downs'!$A$12:$A$24,0))</f>
        <v>#N/A</v>
      </c>
      <c r="J1786" s="44" t="str">
        <f t="shared" si="54"/>
        <v xml:space="preserve"> - </v>
      </c>
      <c r="K1786" s="44" t="e">
        <f>INDEX('Helper - Inputs'!$G$15:$G$66,MATCH(J1786,'Helper - Inputs'!$D$15:$D$66,0),1)</f>
        <v>#N/A</v>
      </c>
      <c r="L1786" s="44" t="e">
        <f t="shared" si="55"/>
        <v>#N/A</v>
      </c>
    </row>
    <row r="1787" spans="1:12" x14ac:dyDescent="0.3">
      <c r="A1787" s="2"/>
      <c r="B1787" s="23"/>
      <c r="C1787" s="8"/>
      <c r="D1787" s="8"/>
      <c r="E1787" s="2"/>
      <c r="F1787" s="2"/>
      <c r="G1787" s="8"/>
      <c r="I1787" t="e">
        <f>INDEX('Helper - Drop-downs'!$C$12:$C$24,MATCH(C1787,'Helper - Drop-downs'!$A$12:$A$24,0))</f>
        <v>#N/A</v>
      </c>
      <c r="J1787" s="44" t="str">
        <f t="shared" si="54"/>
        <v xml:space="preserve"> - </v>
      </c>
      <c r="K1787" s="44" t="e">
        <f>INDEX('Helper - Inputs'!$G$15:$G$66,MATCH(J1787,'Helper - Inputs'!$D$15:$D$66,0),1)</f>
        <v>#N/A</v>
      </c>
      <c r="L1787" s="44" t="e">
        <f t="shared" si="55"/>
        <v>#N/A</v>
      </c>
    </row>
    <row r="1788" spans="1:12" x14ac:dyDescent="0.3">
      <c r="A1788" s="2"/>
      <c r="B1788" s="23"/>
      <c r="C1788" s="8"/>
      <c r="D1788" s="8"/>
      <c r="E1788" s="2"/>
      <c r="F1788" s="2"/>
      <c r="G1788" s="8"/>
      <c r="I1788" t="e">
        <f>INDEX('Helper - Drop-downs'!$C$12:$C$24,MATCH(C1788,'Helper - Drop-downs'!$A$12:$A$24,0))</f>
        <v>#N/A</v>
      </c>
      <c r="J1788" s="44" t="str">
        <f t="shared" si="54"/>
        <v xml:space="preserve"> - </v>
      </c>
      <c r="K1788" s="44" t="e">
        <f>INDEX('Helper - Inputs'!$G$15:$G$66,MATCH(J1788,'Helper - Inputs'!$D$15:$D$66,0),1)</f>
        <v>#N/A</v>
      </c>
      <c r="L1788" s="44" t="e">
        <f t="shared" si="55"/>
        <v>#N/A</v>
      </c>
    </row>
    <row r="1789" spans="1:12" x14ac:dyDescent="0.3">
      <c r="A1789" s="2"/>
      <c r="B1789" s="23"/>
      <c r="C1789" s="8"/>
      <c r="D1789" s="8"/>
      <c r="E1789" s="2"/>
      <c r="F1789" s="2"/>
      <c r="G1789" s="8"/>
      <c r="I1789" t="e">
        <f>INDEX('Helper - Drop-downs'!$C$12:$C$24,MATCH(C1789,'Helper - Drop-downs'!$A$12:$A$24,0))</f>
        <v>#N/A</v>
      </c>
      <c r="J1789" s="44" t="str">
        <f t="shared" si="54"/>
        <v xml:space="preserve"> - </v>
      </c>
      <c r="K1789" s="44" t="e">
        <f>INDEX('Helper - Inputs'!$G$15:$G$66,MATCH(J1789,'Helper - Inputs'!$D$15:$D$66,0),1)</f>
        <v>#N/A</v>
      </c>
      <c r="L1789" s="44" t="e">
        <f t="shared" si="55"/>
        <v>#N/A</v>
      </c>
    </row>
    <row r="1790" spans="1:12" x14ac:dyDescent="0.3">
      <c r="A1790" s="2"/>
      <c r="B1790" s="23"/>
      <c r="C1790" s="8"/>
      <c r="D1790" s="8"/>
      <c r="E1790" s="2"/>
      <c r="F1790" s="2"/>
      <c r="G1790" s="8"/>
      <c r="I1790" t="e">
        <f>INDEX('Helper - Drop-downs'!$C$12:$C$24,MATCH(C1790,'Helper - Drop-downs'!$A$12:$A$24,0))</f>
        <v>#N/A</v>
      </c>
      <c r="J1790" s="44" t="str">
        <f t="shared" si="54"/>
        <v xml:space="preserve"> - </v>
      </c>
      <c r="K1790" s="44" t="e">
        <f>INDEX('Helper - Inputs'!$G$15:$G$66,MATCH(J1790,'Helper - Inputs'!$D$15:$D$66,0),1)</f>
        <v>#N/A</v>
      </c>
      <c r="L1790" s="44" t="e">
        <f t="shared" si="55"/>
        <v>#N/A</v>
      </c>
    </row>
    <row r="1791" spans="1:12" x14ac:dyDescent="0.3">
      <c r="A1791" s="2"/>
      <c r="B1791" s="23"/>
      <c r="C1791" s="8"/>
      <c r="D1791" s="8"/>
      <c r="E1791" s="2"/>
      <c r="F1791" s="2"/>
      <c r="G1791" s="8"/>
      <c r="I1791" t="e">
        <f>INDEX('Helper - Drop-downs'!$C$12:$C$24,MATCH(C1791,'Helper - Drop-downs'!$A$12:$A$24,0))</f>
        <v>#N/A</v>
      </c>
      <c r="J1791" s="44" t="str">
        <f t="shared" si="54"/>
        <v xml:space="preserve"> - </v>
      </c>
      <c r="K1791" s="44" t="e">
        <f>INDEX('Helper - Inputs'!$G$15:$G$66,MATCH(J1791,'Helper - Inputs'!$D$15:$D$66,0),1)</f>
        <v>#N/A</v>
      </c>
      <c r="L1791" s="44" t="e">
        <f t="shared" si="55"/>
        <v>#N/A</v>
      </c>
    </row>
    <row r="1792" spans="1:12" x14ac:dyDescent="0.3">
      <c r="A1792" s="2"/>
      <c r="B1792" s="23"/>
      <c r="C1792" s="8"/>
      <c r="D1792" s="8"/>
      <c r="E1792" s="2"/>
      <c r="F1792" s="2"/>
      <c r="G1792" s="8"/>
      <c r="I1792" t="e">
        <f>INDEX('Helper - Drop-downs'!$C$12:$C$24,MATCH(C1792,'Helper - Drop-downs'!$A$12:$A$24,0))</f>
        <v>#N/A</v>
      </c>
      <c r="J1792" s="44" t="str">
        <f t="shared" si="54"/>
        <v xml:space="preserve"> - </v>
      </c>
      <c r="K1792" s="44" t="e">
        <f>INDEX('Helper - Inputs'!$G$15:$G$66,MATCH(J1792,'Helper - Inputs'!$D$15:$D$66,0),1)</f>
        <v>#N/A</v>
      </c>
      <c r="L1792" s="44" t="e">
        <f t="shared" si="55"/>
        <v>#N/A</v>
      </c>
    </row>
    <row r="1793" spans="1:12" x14ac:dyDescent="0.3">
      <c r="A1793" s="2"/>
      <c r="B1793" s="23"/>
      <c r="C1793" s="8"/>
      <c r="D1793" s="8"/>
      <c r="E1793" s="2"/>
      <c r="F1793" s="2"/>
      <c r="G1793" s="8"/>
      <c r="I1793" t="e">
        <f>INDEX('Helper - Drop-downs'!$C$12:$C$24,MATCH(C1793,'Helper - Drop-downs'!$A$12:$A$24,0))</f>
        <v>#N/A</v>
      </c>
      <c r="J1793" s="44" t="str">
        <f t="shared" si="54"/>
        <v xml:space="preserve"> - </v>
      </c>
      <c r="K1793" s="44" t="e">
        <f>INDEX('Helper - Inputs'!$G$15:$G$66,MATCH(J1793,'Helper - Inputs'!$D$15:$D$66,0),1)</f>
        <v>#N/A</v>
      </c>
      <c r="L1793" s="44" t="e">
        <f t="shared" si="55"/>
        <v>#N/A</v>
      </c>
    </row>
    <row r="1794" spans="1:12" x14ac:dyDescent="0.3">
      <c r="A1794" s="2"/>
      <c r="B1794" s="23"/>
      <c r="C1794" s="8"/>
      <c r="D1794" s="8"/>
      <c r="E1794" s="2"/>
      <c r="F1794" s="2"/>
      <c r="G1794" s="8"/>
      <c r="I1794" t="e">
        <f>INDEX('Helper - Drop-downs'!$C$12:$C$24,MATCH(C1794,'Helper - Drop-downs'!$A$12:$A$24,0))</f>
        <v>#N/A</v>
      </c>
      <c r="J1794" s="44" t="str">
        <f t="shared" si="54"/>
        <v xml:space="preserve"> - </v>
      </c>
      <c r="K1794" s="44" t="e">
        <f>INDEX('Helper - Inputs'!$G$15:$G$66,MATCH(J1794,'Helper - Inputs'!$D$15:$D$66,0),1)</f>
        <v>#N/A</v>
      </c>
      <c r="L1794" s="44" t="e">
        <f t="shared" si="55"/>
        <v>#N/A</v>
      </c>
    </row>
    <row r="1795" spans="1:12" x14ac:dyDescent="0.3">
      <c r="A1795" s="2"/>
      <c r="B1795" s="23"/>
      <c r="C1795" s="8"/>
      <c r="D1795" s="8"/>
      <c r="E1795" s="2"/>
      <c r="F1795" s="2"/>
      <c r="G1795" s="8"/>
      <c r="I1795" t="e">
        <f>INDEX('Helper - Drop-downs'!$C$12:$C$24,MATCH(C1795,'Helper - Drop-downs'!$A$12:$A$24,0))</f>
        <v>#N/A</v>
      </c>
      <c r="J1795" s="44" t="str">
        <f t="shared" si="54"/>
        <v xml:space="preserve"> - </v>
      </c>
      <c r="K1795" s="44" t="e">
        <f>INDEX('Helper - Inputs'!$G$15:$G$66,MATCH(J1795,'Helper - Inputs'!$D$15:$D$66,0),1)</f>
        <v>#N/A</v>
      </c>
      <c r="L1795" s="44" t="e">
        <f t="shared" si="55"/>
        <v>#N/A</v>
      </c>
    </row>
    <row r="1796" spans="1:12" x14ac:dyDescent="0.3">
      <c r="A1796" s="2"/>
      <c r="B1796" s="23"/>
      <c r="C1796" s="8"/>
      <c r="D1796" s="8"/>
      <c r="E1796" s="2"/>
      <c r="F1796" s="2"/>
      <c r="G1796" s="8"/>
      <c r="I1796" t="e">
        <f>INDEX('Helper - Drop-downs'!$C$12:$C$24,MATCH(C1796,'Helper - Drop-downs'!$A$12:$A$24,0))</f>
        <v>#N/A</v>
      </c>
      <c r="J1796" s="44" t="str">
        <f t="shared" si="54"/>
        <v xml:space="preserve"> - </v>
      </c>
      <c r="K1796" s="44" t="e">
        <f>INDEX('Helper - Inputs'!$G$15:$G$66,MATCH(J1796,'Helper - Inputs'!$D$15:$D$66,0),1)</f>
        <v>#N/A</v>
      </c>
      <c r="L1796" s="44" t="e">
        <f t="shared" si="55"/>
        <v>#N/A</v>
      </c>
    </row>
    <row r="1797" spans="1:12" x14ac:dyDescent="0.3">
      <c r="A1797" s="2"/>
      <c r="B1797" s="23"/>
      <c r="C1797" s="8"/>
      <c r="D1797" s="8"/>
      <c r="E1797" s="2"/>
      <c r="F1797" s="2"/>
      <c r="G1797" s="8"/>
      <c r="I1797" t="e">
        <f>INDEX('Helper - Drop-downs'!$C$12:$C$24,MATCH(C1797,'Helper - Drop-downs'!$A$12:$A$24,0))</f>
        <v>#N/A</v>
      </c>
      <c r="J1797" s="44" t="str">
        <f t="shared" si="54"/>
        <v xml:space="preserve"> - </v>
      </c>
      <c r="K1797" s="44" t="e">
        <f>INDEX('Helper - Inputs'!$G$15:$G$66,MATCH(J1797,'Helper - Inputs'!$D$15:$D$66,0),1)</f>
        <v>#N/A</v>
      </c>
      <c r="L1797" s="44" t="e">
        <f t="shared" si="55"/>
        <v>#N/A</v>
      </c>
    </row>
    <row r="1798" spans="1:12" x14ac:dyDescent="0.3">
      <c r="A1798" s="2"/>
      <c r="B1798" s="23"/>
      <c r="C1798" s="8"/>
      <c r="D1798" s="8"/>
      <c r="E1798" s="2"/>
      <c r="F1798" s="2"/>
      <c r="G1798" s="8"/>
      <c r="I1798" t="e">
        <f>INDEX('Helper - Drop-downs'!$C$12:$C$24,MATCH(C1798,'Helper - Drop-downs'!$A$12:$A$24,0))</f>
        <v>#N/A</v>
      </c>
      <c r="J1798" s="44" t="str">
        <f t="shared" ref="J1798:J1861" si="56">E1798&amp;" - "&amp;F1798</f>
        <v xml:space="preserve"> - </v>
      </c>
      <c r="K1798" s="44" t="e">
        <f>INDEX('Helper - Inputs'!$G$15:$G$66,MATCH(J1798,'Helper - Inputs'!$D$15:$D$66,0),1)</f>
        <v>#N/A</v>
      </c>
      <c r="L1798" s="44" t="e">
        <f t="shared" ref="L1798:L1861" si="57">E1798&amp;" - "&amp;K1798</f>
        <v>#N/A</v>
      </c>
    </row>
    <row r="1799" spans="1:12" x14ac:dyDescent="0.3">
      <c r="A1799" s="2"/>
      <c r="B1799" s="23"/>
      <c r="C1799" s="8"/>
      <c r="D1799" s="8"/>
      <c r="E1799" s="2"/>
      <c r="F1799" s="2"/>
      <c r="G1799" s="8"/>
      <c r="I1799" t="e">
        <f>INDEX('Helper - Drop-downs'!$C$12:$C$24,MATCH(C1799,'Helper - Drop-downs'!$A$12:$A$24,0))</f>
        <v>#N/A</v>
      </c>
      <c r="J1799" s="44" t="str">
        <f t="shared" si="56"/>
        <v xml:space="preserve"> - </v>
      </c>
      <c r="K1799" s="44" t="e">
        <f>INDEX('Helper - Inputs'!$G$15:$G$66,MATCH(J1799,'Helper - Inputs'!$D$15:$D$66,0),1)</f>
        <v>#N/A</v>
      </c>
      <c r="L1799" s="44" t="e">
        <f t="shared" si="57"/>
        <v>#N/A</v>
      </c>
    </row>
    <row r="1800" spans="1:12" x14ac:dyDescent="0.3">
      <c r="A1800" s="2"/>
      <c r="B1800" s="23"/>
      <c r="C1800" s="8"/>
      <c r="D1800" s="8"/>
      <c r="E1800" s="2"/>
      <c r="F1800" s="2"/>
      <c r="G1800" s="8"/>
      <c r="I1800" t="e">
        <f>INDEX('Helper - Drop-downs'!$C$12:$C$24,MATCH(C1800,'Helper - Drop-downs'!$A$12:$A$24,0))</f>
        <v>#N/A</v>
      </c>
      <c r="J1800" s="44" t="str">
        <f t="shared" si="56"/>
        <v xml:space="preserve"> - </v>
      </c>
      <c r="K1800" s="44" t="e">
        <f>INDEX('Helper - Inputs'!$G$15:$G$66,MATCH(J1800,'Helper - Inputs'!$D$15:$D$66,0),1)</f>
        <v>#N/A</v>
      </c>
      <c r="L1800" s="44" t="e">
        <f t="shared" si="57"/>
        <v>#N/A</v>
      </c>
    </row>
    <row r="1801" spans="1:12" x14ac:dyDescent="0.3">
      <c r="A1801" s="2"/>
      <c r="B1801" s="23"/>
      <c r="C1801" s="8"/>
      <c r="D1801" s="8"/>
      <c r="E1801" s="2"/>
      <c r="F1801" s="2"/>
      <c r="G1801" s="8"/>
      <c r="I1801" t="e">
        <f>INDEX('Helper - Drop-downs'!$C$12:$C$24,MATCH(C1801,'Helper - Drop-downs'!$A$12:$A$24,0))</f>
        <v>#N/A</v>
      </c>
      <c r="J1801" s="44" t="str">
        <f t="shared" si="56"/>
        <v xml:space="preserve"> - </v>
      </c>
      <c r="K1801" s="44" t="e">
        <f>INDEX('Helper - Inputs'!$G$15:$G$66,MATCH(J1801,'Helper - Inputs'!$D$15:$D$66,0),1)</f>
        <v>#N/A</v>
      </c>
      <c r="L1801" s="44" t="e">
        <f t="shared" si="57"/>
        <v>#N/A</v>
      </c>
    </row>
    <row r="1802" spans="1:12" x14ac:dyDescent="0.3">
      <c r="A1802" s="2"/>
      <c r="B1802" s="23"/>
      <c r="C1802" s="8"/>
      <c r="D1802" s="8"/>
      <c r="E1802" s="2"/>
      <c r="F1802" s="2"/>
      <c r="G1802" s="8"/>
      <c r="I1802" t="e">
        <f>INDEX('Helper - Drop-downs'!$C$12:$C$24,MATCH(C1802,'Helper - Drop-downs'!$A$12:$A$24,0))</f>
        <v>#N/A</v>
      </c>
      <c r="J1802" s="44" t="str">
        <f t="shared" si="56"/>
        <v xml:space="preserve"> - </v>
      </c>
      <c r="K1802" s="44" t="e">
        <f>INDEX('Helper - Inputs'!$G$15:$G$66,MATCH(J1802,'Helper - Inputs'!$D$15:$D$66,0),1)</f>
        <v>#N/A</v>
      </c>
      <c r="L1802" s="44" t="e">
        <f t="shared" si="57"/>
        <v>#N/A</v>
      </c>
    </row>
    <row r="1803" spans="1:12" x14ac:dyDescent="0.3">
      <c r="A1803" s="2"/>
      <c r="B1803" s="23"/>
      <c r="C1803" s="8"/>
      <c r="D1803" s="8"/>
      <c r="E1803" s="2"/>
      <c r="F1803" s="2"/>
      <c r="G1803" s="8"/>
      <c r="I1803" t="e">
        <f>INDEX('Helper - Drop-downs'!$C$12:$C$24,MATCH(C1803,'Helper - Drop-downs'!$A$12:$A$24,0))</f>
        <v>#N/A</v>
      </c>
      <c r="J1803" s="44" t="str">
        <f t="shared" si="56"/>
        <v xml:space="preserve"> - </v>
      </c>
      <c r="K1803" s="44" t="e">
        <f>INDEX('Helper - Inputs'!$G$15:$G$66,MATCH(J1803,'Helper - Inputs'!$D$15:$D$66,0),1)</f>
        <v>#N/A</v>
      </c>
      <c r="L1803" s="44" t="e">
        <f t="shared" si="57"/>
        <v>#N/A</v>
      </c>
    </row>
    <row r="1804" spans="1:12" x14ac:dyDescent="0.3">
      <c r="A1804" s="2"/>
      <c r="B1804" s="23"/>
      <c r="C1804" s="8"/>
      <c r="D1804" s="8"/>
      <c r="E1804" s="2"/>
      <c r="F1804" s="2"/>
      <c r="G1804" s="8"/>
      <c r="I1804" t="e">
        <f>INDEX('Helper - Drop-downs'!$C$12:$C$24,MATCH(C1804,'Helper - Drop-downs'!$A$12:$A$24,0))</f>
        <v>#N/A</v>
      </c>
      <c r="J1804" s="44" t="str">
        <f t="shared" si="56"/>
        <v xml:space="preserve"> - </v>
      </c>
      <c r="K1804" s="44" t="e">
        <f>INDEX('Helper - Inputs'!$G$15:$G$66,MATCH(J1804,'Helper - Inputs'!$D$15:$D$66,0),1)</f>
        <v>#N/A</v>
      </c>
      <c r="L1804" s="44" t="e">
        <f t="shared" si="57"/>
        <v>#N/A</v>
      </c>
    </row>
    <row r="1805" spans="1:12" x14ac:dyDescent="0.3">
      <c r="A1805" s="2"/>
      <c r="B1805" s="23"/>
      <c r="C1805" s="8"/>
      <c r="D1805" s="8"/>
      <c r="E1805" s="2"/>
      <c r="F1805" s="2"/>
      <c r="G1805" s="8"/>
      <c r="I1805" t="e">
        <f>INDEX('Helper - Drop-downs'!$C$12:$C$24,MATCH(C1805,'Helper - Drop-downs'!$A$12:$A$24,0))</f>
        <v>#N/A</v>
      </c>
      <c r="J1805" s="44" t="str">
        <f t="shared" si="56"/>
        <v xml:space="preserve"> - </v>
      </c>
      <c r="K1805" s="44" t="e">
        <f>INDEX('Helper - Inputs'!$G$15:$G$66,MATCH(J1805,'Helper - Inputs'!$D$15:$D$66,0),1)</f>
        <v>#N/A</v>
      </c>
      <c r="L1805" s="44" t="e">
        <f t="shared" si="57"/>
        <v>#N/A</v>
      </c>
    </row>
    <row r="1806" spans="1:12" x14ac:dyDescent="0.3">
      <c r="A1806" s="2"/>
      <c r="B1806" s="23"/>
      <c r="C1806" s="8"/>
      <c r="D1806" s="8"/>
      <c r="E1806" s="2"/>
      <c r="F1806" s="2"/>
      <c r="G1806" s="8"/>
      <c r="I1806" t="e">
        <f>INDEX('Helper - Drop-downs'!$C$12:$C$24,MATCH(C1806,'Helper - Drop-downs'!$A$12:$A$24,0))</f>
        <v>#N/A</v>
      </c>
      <c r="J1806" s="44" t="str">
        <f t="shared" si="56"/>
        <v xml:space="preserve"> - </v>
      </c>
      <c r="K1806" s="44" t="e">
        <f>INDEX('Helper - Inputs'!$G$15:$G$66,MATCH(J1806,'Helper - Inputs'!$D$15:$D$66,0),1)</f>
        <v>#N/A</v>
      </c>
      <c r="L1806" s="44" t="e">
        <f t="shared" si="57"/>
        <v>#N/A</v>
      </c>
    </row>
    <row r="1807" spans="1:12" x14ac:dyDescent="0.3">
      <c r="A1807" s="2"/>
      <c r="B1807" s="23"/>
      <c r="C1807" s="8"/>
      <c r="D1807" s="8"/>
      <c r="E1807" s="2"/>
      <c r="F1807" s="2"/>
      <c r="G1807" s="8"/>
      <c r="I1807" t="e">
        <f>INDEX('Helper - Drop-downs'!$C$12:$C$24,MATCH(C1807,'Helper - Drop-downs'!$A$12:$A$24,0))</f>
        <v>#N/A</v>
      </c>
      <c r="J1807" s="44" t="str">
        <f t="shared" si="56"/>
        <v xml:space="preserve"> - </v>
      </c>
      <c r="K1807" s="44" t="e">
        <f>INDEX('Helper - Inputs'!$G$15:$G$66,MATCH(J1807,'Helper - Inputs'!$D$15:$D$66,0),1)</f>
        <v>#N/A</v>
      </c>
      <c r="L1807" s="44" t="e">
        <f t="shared" si="57"/>
        <v>#N/A</v>
      </c>
    </row>
    <row r="1808" spans="1:12" x14ac:dyDescent="0.3">
      <c r="A1808" s="2"/>
      <c r="B1808" s="23"/>
      <c r="C1808" s="8"/>
      <c r="D1808" s="8"/>
      <c r="E1808" s="2"/>
      <c r="F1808" s="2"/>
      <c r="G1808" s="8"/>
      <c r="I1808" t="e">
        <f>INDEX('Helper - Drop-downs'!$C$12:$C$24,MATCH(C1808,'Helper - Drop-downs'!$A$12:$A$24,0))</f>
        <v>#N/A</v>
      </c>
      <c r="J1808" s="44" t="str">
        <f t="shared" si="56"/>
        <v xml:space="preserve"> - </v>
      </c>
      <c r="K1808" s="44" t="e">
        <f>INDEX('Helper - Inputs'!$G$15:$G$66,MATCH(J1808,'Helper - Inputs'!$D$15:$D$66,0),1)</f>
        <v>#N/A</v>
      </c>
      <c r="L1808" s="44" t="e">
        <f t="shared" si="57"/>
        <v>#N/A</v>
      </c>
    </row>
    <row r="1809" spans="1:12" x14ac:dyDescent="0.3">
      <c r="A1809" s="2"/>
      <c r="B1809" s="23"/>
      <c r="C1809" s="8"/>
      <c r="D1809" s="8"/>
      <c r="E1809" s="2"/>
      <c r="F1809" s="2"/>
      <c r="G1809" s="8"/>
      <c r="I1809" t="e">
        <f>INDEX('Helper - Drop-downs'!$C$12:$C$24,MATCH(C1809,'Helper - Drop-downs'!$A$12:$A$24,0))</f>
        <v>#N/A</v>
      </c>
      <c r="J1809" s="44" t="str">
        <f t="shared" si="56"/>
        <v xml:space="preserve"> - </v>
      </c>
      <c r="K1809" s="44" t="e">
        <f>INDEX('Helper - Inputs'!$G$15:$G$66,MATCH(J1809,'Helper - Inputs'!$D$15:$D$66,0),1)</f>
        <v>#N/A</v>
      </c>
      <c r="L1809" s="44" t="e">
        <f t="shared" si="57"/>
        <v>#N/A</v>
      </c>
    </row>
    <row r="1810" spans="1:12" x14ac:dyDescent="0.3">
      <c r="A1810" s="2"/>
      <c r="B1810" s="23"/>
      <c r="C1810" s="8"/>
      <c r="D1810" s="8"/>
      <c r="E1810" s="2"/>
      <c r="F1810" s="2"/>
      <c r="G1810" s="8"/>
      <c r="I1810" t="e">
        <f>INDEX('Helper - Drop-downs'!$C$12:$C$24,MATCH(C1810,'Helper - Drop-downs'!$A$12:$A$24,0))</f>
        <v>#N/A</v>
      </c>
      <c r="J1810" s="44" t="str">
        <f t="shared" si="56"/>
        <v xml:space="preserve"> - </v>
      </c>
      <c r="K1810" s="44" t="e">
        <f>INDEX('Helper - Inputs'!$G$15:$G$66,MATCH(J1810,'Helper - Inputs'!$D$15:$D$66,0),1)</f>
        <v>#N/A</v>
      </c>
      <c r="L1810" s="44" t="e">
        <f t="shared" si="57"/>
        <v>#N/A</v>
      </c>
    </row>
    <row r="1811" spans="1:12" x14ac:dyDescent="0.3">
      <c r="A1811" s="2"/>
      <c r="B1811" s="23"/>
      <c r="C1811" s="8"/>
      <c r="D1811" s="8"/>
      <c r="E1811" s="2"/>
      <c r="F1811" s="2"/>
      <c r="G1811" s="8"/>
      <c r="I1811" t="e">
        <f>INDEX('Helper - Drop-downs'!$C$12:$C$24,MATCH(C1811,'Helper - Drop-downs'!$A$12:$A$24,0))</f>
        <v>#N/A</v>
      </c>
      <c r="J1811" s="44" t="str">
        <f t="shared" si="56"/>
        <v xml:space="preserve"> - </v>
      </c>
      <c r="K1811" s="44" t="e">
        <f>INDEX('Helper - Inputs'!$G$15:$G$66,MATCH(J1811,'Helper - Inputs'!$D$15:$D$66,0),1)</f>
        <v>#N/A</v>
      </c>
      <c r="L1811" s="44" t="e">
        <f t="shared" si="57"/>
        <v>#N/A</v>
      </c>
    </row>
    <row r="1812" spans="1:12" x14ac:dyDescent="0.3">
      <c r="A1812" s="2"/>
      <c r="B1812" s="23"/>
      <c r="C1812" s="8"/>
      <c r="D1812" s="8"/>
      <c r="E1812" s="2"/>
      <c r="F1812" s="2"/>
      <c r="G1812" s="8"/>
      <c r="I1812" t="e">
        <f>INDEX('Helper - Drop-downs'!$C$12:$C$24,MATCH(C1812,'Helper - Drop-downs'!$A$12:$A$24,0))</f>
        <v>#N/A</v>
      </c>
      <c r="J1812" s="44" t="str">
        <f t="shared" si="56"/>
        <v xml:space="preserve"> - </v>
      </c>
      <c r="K1812" s="44" t="e">
        <f>INDEX('Helper - Inputs'!$G$15:$G$66,MATCH(J1812,'Helper - Inputs'!$D$15:$D$66,0),1)</f>
        <v>#N/A</v>
      </c>
      <c r="L1812" s="44" t="e">
        <f t="shared" si="57"/>
        <v>#N/A</v>
      </c>
    </row>
    <row r="1813" spans="1:12" x14ac:dyDescent="0.3">
      <c r="A1813" s="2"/>
      <c r="B1813" s="23"/>
      <c r="C1813" s="8"/>
      <c r="D1813" s="8"/>
      <c r="E1813" s="2"/>
      <c r="F1813" s="2"/>
      <c r="G1813" s="8"/>
      <c r="I1813" t="e">
        <f>INDEX('Helper - Drop-downs'!$C$12:$C$24,MATCH(C1813,'Helper - Drop-downs'!$A$12:$A$24,0))</f>
        <v>#N/A</v>
      </c>
      <c r="J1813" s="44" t="str">
        <f t="shared" si="56"/>
        <v xml:space="preserve"> - </v>
      </c>
      <c r="K1813" s="44" t="e">
        <f>INDEX('Helper - Inputs'!$G$15:$G$66,MATCH(J1813,'Helper - Inputs'!$D$15:$D$66,0),1)</f>
        <v>#N/A</v>
      </c>
      <c r="L1813" s="44" t="e">
        <f t="shared" si="57"/>
        <v>#N/A</v>
      </c>
    </row>
    <row r="1814" spans="1:12" x14ac:dyDescent="0.3">
      <c r="A1814" s="2"/>
      <c r="B1814" s="23"/>
      <c r="C1814" s="8"/>
      <c r="D1814" s="8"/>
      <c r="E1814" s="2"/>
      <c r="F1814" s="2"/>
      <c r="G1814" s="8"/>
      <c r="I1814" t="e">
        <f>INDEX('Helper - Drop-downs'!$C$12:$C$24,MATCH(C1814,'Helper - Drop-downs'!$A$12:$A$24,0))</f>
        <v>#N/A</v>
      </c>
      <c r="J1814" s="44" t="str">
        <f t="shared" si="56"/>
        <v xml:space="preserve"> - </v>
      </c>
      <c r="K1814" s="44" t="e">
        <f>INDEX('Helper - Inputs'!$G$15:$G$66,MATCH(J1814,'Helper - Inputs'!$D$15:$D$66,0),1)</f>
        <v>#N/A</v>
      </c>
      <c r="L1814" s="44" t="e">
        <f t="shared" si="57"/>
        <v>#N/A</v>
      </c>
    </row>
    <row r="1815" spans="1:12" x14ac:dyDescent="0.3">
      <c r="A1815" s="2"/>
      <c r="B1815" s="23"/>
      <c r="C1815" s="8"/>
      <c r="D1815" s="8"/>
      <c r="E1815" s="2"/>
      <c r="F1815" s="2"/>
      <c r="G1815" s="8"/>
      <c r="I1815" t="e">
        <f>INDEX('Helper - Drop-downs'!$C$12:$C$24,MATCH(C1815,'Helper - Drop-downs'!$A$12:$A$24,0))</f>
        <v>#N/A</v>
      </c>
      <c r="J1815" s="44" t="str">
        <f t="shared" si="56"/>
        <v xml:space="preserve"> - </v>
      </c>
      <c r="K1815" s="44" t="e">
        <f>INDEX('Helper - Inputs'!$G$15:$G$66,MATCH(J1815,'Helper - Inputs'!$D$15:$D$66,0),1)</f>
        <v>#N/A</v>
      </c>
      <c r="L1815" s="44" t="e">
        <f t="shared" si="57"/>
        <v>#N/A</v>
      </c>
    </row>
    <row r="1816" spans="1:12" x14ac:dyDescent="0.3">
      <c r="A1816" s="2"/>
      <c r="B1816" s="23"/>
      <c r="C1816" s="8"/>
      <c r="D1816" s="8"/>
      <c r="E1816" s="2"/>
      <c r="F1816" s="2"/>
      <c r="G1816" s="8"/>
      <c r="I1816" t="e">
        <f>INDEX('Helper - Drop-downs'!$C$12:$C$24,MATCH(C1816,'Helper - Drop-downs'!$A$12:$A$24,0))</f>
        <v>#N/A</v>
      </c>
      <c r="J1816" s="44" t="str">
        <f t="shared" si="56"/>
        <v xml:space="preserve"> - </v>
      </c>
      <c r="K1816" s="44" t="e">
        <f>INDEX('Helper - Inputs'!$G$15:$G$66,MATCH(J1816,'Helper - Inputs'!$D$15:$D$66,0),1)</f>
        <v>#N/A</v>
      </c>
      <c r="L1816" s="44" t="e">
        <f t="shared" si="57"/>
        <v>#N/A</v>
      </c>
    </row>
    <row r="1817" spans="1:12" x14ac:dyDescent="0.3">
      <c r="A1817" s="2"/>
      <c r="B1817" s="23"/>
      <c r="C1817" s="8"/>
      <c r="D1817" s="8"/>
      <c r="E1817" s="2"/>
      <c r="F1817" s="2"/>
      <c r="G1817" s="8"/>
      <c r="I1817" t="e">
        <f>INDEX('Helper - Drop-downs'!$C$12:$C$24,MATCH(C1817,'Helper - Drop-downs'!$A$12:$A$24,0))</f>
        <v>#N/A</v>
      </c>
      <c r="J1817" s="44" t="str">
        <f t="shared" si="56"/>
        <v xml:space="preserve"> - </v>
      </c>
      <c r="K1817" s="44" t="e">
        <f>INDEX('Helper - Inputs'!$G$15:$G$66,MATCH(J1817,'Helper - Inputs'!$D$15:$D$66,0),1)</f>
        <v>#N/A</v>
      </c>
      <c r="L1817" s="44" t="e">
        <f t="shared" si="57"/>
        <v>#N/A</v>
      </c>
    </row>
    <row r="1818" spans="1:12" x14ac:dyDescent="0.3">
      <c r="A1818" s="2"/>
      <c r="B1818" s="23"/>
      <c r="C1818" s="8"/>
      <c r="D1818" s="8"/>
      <c r="E1818" s="2"/>
      <c r="F1818" s="2"/>
      <c r="G1818" s="8"/>
      <c r="I1818" t="e">
        <f>INDEX('Helper - Drop-downs'!$C$12:$C$24,MATCH(C1818,'Helper - Drop-downs'!$A$12:$A$24,0))</f>
        <v>#N/A</v>
      </c>
      <c r="J1818" s="44" t="str">
        <f t="shared" si="56"/>
        <v xml:space="preserve"> - </v>
      </c>
      <c r="K1818" s="44" t="e">
        <f>INDEX('Helper - Inputs'!$G$15:$G$66,MATCH(J1818,'Helper - Inputs'!$D$15:$D$66,0),1)</f>
        <v>#N/A</v>
      </c>
      <c r="L1818" s="44" t="e">
        <f t="shared" si="57"/>
        <v>#N/A</v>
      </c>
    </row>
    <row r="1819" spans="1:12" x14ac:dyDescent="0.3">
      <c r="A1819" s="2"/>
      <c r="B1819" s="23"/>
      <c r="C1819" s="8"/>
      <c r="D1819" s="8"/>
      <c r="E1819" s="2"/>
      <c r="F1819" s="2"/>
      <c r="G1819" s="8"/>
      <c r="I1819" t="e">
        <f>INDEX('Helper - Drop-downs'!$C$12:$C$24,MATCH(C1819,'Helper - Drop-downs'!$A$12:$A$24,0))</f>
        <v>#N/A</v>
      </c>
      <c r="J1819" s="44" t="str">
        <f t="shared" si="56"/>
        <v xml:space="preserve"> - </v>
      </c>
      <c r="K1819" s="44" t="e">
        <f>INDEX('Helper - Inputs'!$G$15:$G$66,MATCH(J1819,'Helper - Inputs'!$D$15:$D$66,0),1)</f>
        <v>#N/A</v>
      </c>
      <c r="L1819" s="44" t="e">
        <f t="shared" si="57"/>
        <v>#N/A</v>
      </c>
    </row>
    <row r="1820" spans="1:12" x14ac:dyDescent="0.3">
      <c r="A1820" s="2"/>
      <c r="B1820" s="23"/>
      <c r="C1820" s="8"/>
      <c r="D1820" s="8"/>
      <c r="E1820" s="2"/>
      <c r="F1820" s="2"/>
      <c r="G1820" s="8"/>
      <c r="I1820" t="e">
        <f>INDEX('Helper - Drop-downs'!$C$12:$C$24,MATCH(C1820,'Helper - Drop-downs'!$A$12:$A$24,0))</f>
        <v>#N/A</v>
      </c>
      <c r="J1820" s="44" t="str">
        <f t="shared" si="56"/>
        <v xml:space="preserve"> - </v>
      </c>
      <c r="K1820" s="44" t="e">
        <f>INDEX('Helper - Inputs'!$G$15:$G$66,MATCH(J1820,'Helper - Inputs'!$D$15:$D$66,0),1)</f>
        <v>#N/A</v>
      </c>
      <c r="L1820" s="44" t="e">
        <f t="shared" si="57"/>
        <v>#N/A</v>
      </c>
    </row>
    <row r="1821" spans="1:12" x14ac:dyDescent="0.3">
      <c r="A1821" s="2"/>
      <c r="B1821" s="23"/>
      <c r="C1821" s="8"/>
      <c r="D1821" s="8"/>
      <c r="E1821" s="2"/>
      <c r="F1821" s="2"/>
      <c r="G1821" s="8"/>
      <c r="I1821" t="e">
        <f>INDEX('Helper - Drop-downs'!$C$12:$C$24,MATCH(C1821,'Helper - Drop-downs'!$A$12:$A$24,0))</f>
        <v>#N/A</v>
      </c>
      <c r="J1821" s="44" t="str">
        <f t="shared" si="56"/>
        <v xml:space="preserve"> - </v>
      </c>
      <c r="K1821" s="44" t="e">
        <f>INDEX('Helper - Inputs'!$G$15:$G$66,MATCH(J1821,'Helper - Inputs'!$D$15:$D$66,0),1)</f>
        <v>#N/A</v>
      </c>
      <c r="L1821" s="44" t="e">
        <f t="shared" si="57"/>
        <v>#N/A</v>
      </c>
    </row>
    <row r="1822" spans="1:12" x14ac:dyDescent="0.3">
      <c r="A1822" s="2"/>
      <c r="B1822" s="23"/>
      <c r="C1822" s="8"/>
      <c r="D1822" s="8"/>
      <c r="E1822" s="2"/>
      <c r="F1822" s="2"/>
      <c r="G1822" s="8"/>
      <c r="I1822" t="e">
        <f>INDEX('Helper - Drop-downs'!$C$12:$C$24,MATCH(C1822,'Helper - Drop-downs'!$A$12:$A$24,0))</f>
        <v>#N/A</v>
      </c>
      <c r="J1822" s="44" t="str">
        <f t="shared" si="56"/>
        <v xml:space="preserve"> - </v>
      </c>
      <c r="K1822" s="44" t="e">
        <f>INDEX('Helper - Inputs'!$G$15:$G$66,MATCH(J1822,'Helper - Inputs'!$D$15:$D$66,0),1)</f>
        <v>#N/A</v>
      </c>
      <c r="L1822" s="44" t="e">
        <f t="shared" si="57"/>
        <v>#N/A</v>
      </c>
    </row>
    <row r="1823" spans="1:12" x14ac:dyDescent="0.3">
      <c r="A1823" s="2"/>
      <c r="B1823" s="23"/>
      <c r="C1823" s="8"/>
      <c r="D1823" s="8"/>
      <c r="E1823" s="2"/>
      <c r="F1823" s="2"/>
      <c r="G1823" s="8"/>
      <c r="I1823" t="e">
        <f>INDEX('Helper - Drop-downs'!$C$12:$C$24,MATCH(C1823,'Helper - Drop-downs'!$A$12:$A$24,0))</f>
        <v>#N/A</v>
      </c>
      <c r="J1823" s="44" t="str">
        <f t="shared" si="56"/>
        <v xml:space="preserve"> - </v>
      </c>
      <c r="K1823" s="44" t="e">
        <f>INDEX('Helper - Inputs'!$G$15:$G$66,MATCH(J1823,'Helper - Inputs'!$D$15:$D$66,0),1)</f>
        <v>#N/A</v>
      </c>
      <c r="L1823" s="44" t="e">
        <f t="shared" si="57"/>
        <v>#N/A</v>
      </c>
    </row>
    <row r="1824" spans="1:12" x14ac:dyDescent="0.3">
      <c r="A1824" s="2"/>
      <c r="B1824" s="23"/>
      <c r="C1824" s="8"/>
      <c r="D1824" s="8"/>
      <c r="E1824" s="2"/>
      <c r="F1824" s="2"/>
      <c r="G1824" s="8"/>
      <c r="I1824" t="e">
        <f>INDEX('Helper - Drop-downs'!$C$12:$C$24,MATCH(C1824,'Helper - Drop-downs'!$A$12:$A$24,0))</f>
        <v>#N/A</v>
      </c>
      <c r="J1824" s="44" t="str">
        <f t="shared" si="56"/>
        <v xml:space="preserve"> - </v>
      </c>
      <c r="K1824" s="44" t="e">
        <f>INDEX('Helper - Inputs'!$G$15:$G$66,MATCH(J1824,'Helper - Inputs'!$D$15:$D$66,0),1)</f>
        <v>#N/A</v>
      </c>
      <c r="L1824" s="44" t="e">
        <f t="shared" si="57"/>
        <v>#N/A</v>
      </c>
    </row>
    <row r="1825" spans="1:12" x14ac:dyDescent="0.3">
      <c r="A1825" s="2"/>
      <c r="B1825" s="23"/>
      <c r="C1825" s="8"/>
      <c r="D1825" s="8"/>
      <c r="E1825" s="2"/>
      <c r="F1825" s="2"/>
      <c r="G1825" s="8"/>
      <c r="I1825" t="e">
        <f>INDEX('Helper - Drop-downs'!$C$12:$C$24,MATCH(C1825,'Helper - Drop-downs'!$A$12:$A$24,0))</f>
        <v>#N/A</v>
      </c>
      <c r="J1825" s="44" t="str">
        <f t="shared" si="56"/>
        <v xml:space="preserve"> - </v>
      </c>
      <c r="K1825" s="44" t="e">
        <f>INDEX('Helper - Inputs'!$G$15:$G$66,MATCH(J1825,'Helper - Inputs'!$D$15:$D$66,0),1)</f>
        <v>#N/A</v>
      </c>
      <c r="L1825" s="44" t="e">
        <f t="shared" si="57"/>
        <v>#N/A</v>
      </c>
    </row>
    <row r="1826" spans="1:12" x14ac:dyDescent="0.3">
      <c r="A1826" s="2"/>
      <c r="B1826" s="23"/>
      <c r="C1826" s="8"/>
      <c r="D1826" s="8"/>
      <c r="E1826" s="2"/>
      <c r="F1826" s="2"/>
      <c r="G1826" s="8"/>
      <c r="I1826" t="e">
        <f>INDEX('Helper - Drop-downs'!$C$12:$C$24,MATCH(C1826,'Helper - Drop-downs'!$A$12:$A$24,0))</f>
        <v>#N/A</v>
      </c>
      <c r="J1826" s="44" t="str">
        <f t="shared" si="56"/>
        <v xml:space="preserve"> - </v>
      </c>
      <c r="K1826" s="44" t="e">
        <f>INDEX('Helper - Inputs'!$G$15:$G$66,MATCH(J1826,'Helper - Inputs'!$D$15:$D$66,0),1)</f>
        <v>#N/A</v>
      </c>
      <c r="L1826" s="44" t="e">
        <f t="shared" si="57"/>
        <v>#N/A</v>
      </c>
    </row>
    <row r="1827" spans="1:12" x14ac:dyDescent="0.3">
      <c r="A1827" s="2"/>
      <c r="B1827" s="23"/>
      <c r="C1827" s="8"/>
      <c r="D1827" s="8"/>
      <c r="E1827" s="2"/>
      <c r="F1827" s="2"/>
      <c r="G1827" s="8"/>
      <c r="I1827" t="e">
        <f>INDEX('Helper - Drop-downs'!$C$12:$C$24,MATCH(C1827,'Helper - Drop-downs'!$A$12:$A$24,0))</f>
        <v>#N/A</v>
      </c>
      <c r="J1827" s="44" t="str">
        <f t="shared" si="56"/>
        <v xml:space="preserve"> - </v>
      </c>
      <c r="K1827" s="44" t="e">
        <f>INDEX('Helper - Inputs'!$G$15:$G$66,MATCH(J1827,'Helper - Inputs'!$D$15:$D$66,0),1)</f>
        <v>#N/A</v>
      </c>
      <c r="L1827" s="44" t="e">
        <f t="shared" si="57"/>
        <v>#N/A</v>
      </c>
    </row>
    <row r="1828" spans="1:12" x14ac:dyDescent="0.3">
      <c r="A1828" s="2"/>
      <c r="B1828" s="23"/>
      <c r="C1828" s="8"/>
      <c r="D1828" s="8"/>
      <c r="E1828" s="2"/>
      <c r="F1828" s="2"/>
      <c r="G1828" s="8"/>
      <c r="I1828" t="e">
        <f>INDEX('Helper - Drop-downs'!$C$12:$C$24,MATCH(C1828,'Helper - Drop-downs'!$A$12:$A$24,0))</f>
        <v>#N/A</v>
      </c>
      <c r="J1828" s="44" t="str">
        <f t="shared" si="56"/>
        <v xml:space="preserve"> - </v>
      </c>
      <c r="K1828" s="44" t="e">
        <f>INDEX('Helper - Inputs'!$G$15:$G$66,MATCH(J1828,'Helper - Inputs'!$D$15:$D$66,0),1)</f>
        <v>#N/A</v>
      </c>
      <c r="L1828" s="44" t="e">
        <f t="shared" si="57"/>
        <v>#N/A</v>
      </c>
    </row>
    <row r="1829" spans="1:12" x14ac:dyDescent="0.3">
      <c r="A1829" s="2"/>
      <c r="B1829" s="23"/>
      <c r="C1829" s="8"/>
      <c r="D1829" s="8"/>
      <c r="E1829" s="2"/>
      <c r="F1829" s="2"/>
      <c r="G1829" s="8"/>
      <c r="I1829" t="e">
        <f>INDEX('Helper - Drop-downs'!$C$12:$C$24,MATCH(C1829,'Helper - Drop-downs'!$A$12:$A$24,0))</f>
        <v>#N/A</v>
      </c>
      <c r="J1829" s="44" t="str">
        <f t="shared" si="56"/>
        <v xml:space="preserve"> - </v>
      </c>
      <c r="K1829" s="44" t="e">
        <f>INDEX('Helper - Inputs'!$G$15:$G$66,MATCH(J1829,'Helper - Inputs'!$D$15:$D$66,0),1)</f>
        <v>#N/A</v>
      </c>
      <c r="L1829" s="44" t="e">
        <f t="shared" si="57"/>
        <v>#N/A</v>
      </c>
    </row>
    <row r="1830" spans="1:12" x14ac:dyDescent="0.3">
      <c r="A1830" s="2"/>
      <c r="B1830" s="23"/>
      <c r="C1830" s="8"/>
      <c r="D1830" s="8"/>
      <c r="E1830" s="2"/>
      <c r="F1830" s="2"/>
      <c r="G1830" s="8"/>
      <c r="I1830" t="e">
        <f>INDEX('Helper - Drop-downs'!$C$12:$C$24,MATCH(C1830,'Helper - Drop-downs'!$A$12:$A$24,0))</f>
        <v>#N/A</v>
      </c>
      <c r="J1830" s="44" t="str">
        <f t="shared" si="56"/>
        <v xml:space="preserve"> - </v>
      </c>
      <c r="K1830" s="44" t="e">
        <f>INDEX('Helper - Inputs'!$G$15:$G$66,MATCH(J1830,'Helper - Inputs'!$D$15:$D$66,0),1)</f>
        <v>#N/A</v>
      </c>
      <c r="L1830" s="44" t="e">
        <f t="shared" si="57"/>
        <v>#N/A</v>
      </c>
    </row>
    <row r="1831" spans="1:12" x14ac:dyDescent="0.3">
      <c r="A1831" s="2"/>
      <c r="B1831" s="23"/>
      <c r="C1831" s="8"/>
      <c r="D1831" s="8"/>
      <c r="E1831" s="2"/>
      <c r="F1831" s="2"/>
      <c r="G1831" s="8"/>
      <c r="I1831" t="e">
        <f>INDEX('Helper - Drop-downs'!$C$12:$C$24,MATCH(C1831,'Helper - Drop-downs'!$A$12:$A$24,0))</f>
        <v>#N/A</v>
      </c>
      <c r="J1831" s="44" t="str">
        <f t="shared" si="56"/>
        <v xml:space="preserve"> - </v>
      </c>
      <c r="K1831" s="44" t="e">
        <f>INDEX('Helper - Inputs'!$G$15:$G$66,MATCH(J1831,'Helper - Inputs'!$D$15:$D$66,0),1)</f>
        <v>#N/A</v>
      </c>
      <c r="L1831" s="44" t="e">
        <f t="shared" si="57"/>
        <v>#N/A</v>
      </c>
    </row>
    <row r="1832" spans="1:12" x14ac:dyDescent="0.3">
      <c r="A1832" s="2"/>
      <c r="B1832" s="23"/>
      <c r="C1832" s="8"/>
      <c r="D1832" s="8"/>
      <c r="E1832" s="2"/>
      <c r="F1832" s="2"/>
      <c r="G1832" s="8"/>
      <c r="I1832" t="e">
        <f>INDEX('Helper - Drop-downs'!$C$12:$C$24,MATCH(C1832,'Helper - Drop-downs'!$A$12:$A$24,0))</f>
        <v>#N/A</v>
      </c>
      <c r="J1832" s="44" t="str">
        <f t="shared" si="56"/>
        <v xml:space="preserve"> - </v>
      </c>
      <c r="K1832" s="44" t="e">
        <f>INDEX('Helper - Inputs'!$G$15:$G$66,MATCH(J1832,'Helper - Inputs'!$D$15:$D$66,0),1)</f>
        <v>#N/A</v>
      </c>
      <c r="L1832" s="44" t="e">
        <f t="shared" si="57"/>
        <v>#N/A</v>
      </c>
    </row>
    <row r="1833" spans="1:12" x14ac:dyDescent="0.3">
      <c r="A1833" s="2"/>
      <c r="B1833" s="23"/>
      <c r="C1833" s="8"/>
      <c r="D1833" s="8"/>
      <c r="E1833" s="2"/>
      <c r="F1833" s="2"/>
      <c r="G1833" s="8"/>
      <c r="I1833" t="e">
        <f>INDEX('Helper - Drop-downs'!$C$12:$C$24,MATCH(C1833,'Helper - Drop-downs'!$A$12:$A$24,0))</f>
        <v>#N/A</v>
      </c>
      <c r="J1833" s="44" t="str">
        <f t="shared" si="56"/>
        <v xml:space="preserve"> - </v>
      </c>
      <c r="K1833" s="44" t="e">
        <f>INDEX('Helper - Inputs'!$G$15:$G$66,MATCH(J1833,'Helper - Inputs'!$D$15:$D$66,0),1)</f>
        <v>#N/A</v>
      </c>
      <c r="L1833" s="44" t="e">
        <f t="shared" si="57"/>
        <v>#N/A</v>
      </c>
    </row>
    <row r="1834" spans="1:12" x14ac:dyDescent="0.3">
      <c r="A1834" s="2"/>
      <c r="B1834" s="23"/>
      <c r="C1834" s="8"/>
      <c r="D1834" s="8"/>
      <c r="E1834" s="2"/>
      <c r="F1834" s="2"/>
      <c r="G1834" s="8"/>
      <c r="I1834" t="e">
        <f>INDEX('Helper - Drop-downs'!$C$12:$C$24,MATCH(C1834,'Helper - Drop-downs'!$A$12:$A$24,0))</f>
        <v>#N/A</v>
      </c>
      <c r="J1834" s="44" t="str">
        <f t="shared" si="56"/>
        <v xml:space="preserve"> - </v>
      </c>
      <c r="K1834" s="44" t="e">
        <f>INDEX('Helper - Inputs'!$G$15:$G$66,MATCH(J1834,'Helper - Inputs'!$D$15:$D$66,0),1)</f>
        <v>#N/A</v>
      </c>
      <c r="L1834" s="44" t="e">
        <f t="shared" si="57"/>
        <v>#N/A</v>
      </c>
    </row>
    <row r="1835" spans="1:12" x14ac:dyDescent="0.3">
      <c r="A1835" s="2"/>
      <c r="B1835" s="23"/>
      <c r="C1835" s="8"/>
      <c r="D1835" s="8"/>
      <c r="E1835" s="2"/>
      <c r="F1835" s="2"/>
      <c r="G1835" s="8"/>
      <c r="I1835" t="e">
        <f>INDEX('Helper - Drop-downs'!$C$12:$C$24,MATCH(C1835,'Helper - Drop-downs'!$A$12:$A$24,0))</f>
        <v>#N/A</v>
      </c>
      <c r="J1835" s="44" t="str">
        <f t="shared" si="56"/>
        <v xml:space="preserve"> - </v>
      </c>
      <c r="K1835" s="44" t="e">
        <f>INDEX('Helper - Inputs'!$G$15:$G$66,MATCH(J1835,'Helper - Inputs'!$D$15:$D$66,0),1)</f>
        <v>#N/A</v>
      </c>
      <c r="L1835" s="44" t="e">
        <f t="shared" si="57"/>
        <v>#N/A</v>
      </c>
    </row>
    <row r="1836" spans="1:12" x14ac:dyDescent="0.3">
      <c r="A1836" s="2"/>
      <c r="B1836" s="23"/>
      <c r="C1836" s="8"/>
      <c r="D1836" s="8"/>
      <c r="E1836" s="2"/>
      <c r="F1836" s="2"/>
      <c r="G1836" s="8"/>
      <c r="I1836" t="e">
        <f>INDEX('Helper - Drop-downs'!$C$12:$C$24,MATCH(C1836,'Helper - Drop-downs'!$A$12:$A$24,0))</f>
        <v>#N/A</v>
      </c>
      <c r="J1836" s="44" t="str">
        <f t="shared" si="56"/>
        <v xml:space="preserve"> - </v>
      </c>
      <c r="K1836" s="44" t="e">
        <f>INDEX('Helper - Inputs'!$G$15:$G$66,MATCH(J1836,'Helper - Inputs'!$D$15:$D$66,0),1)</f>
        <v>#N/A</v>
      </c>
      <c r="L1836" s="44" t="e">
        <f t="shared" si="57"/>
        <v>#N/A</v>
      </c>
    </row>
    <row r="1837" spans="1:12" x14ac:dyDescent="0.3">
      <c r="A1837" s="2"/>
      <c r="B1837" s="23"/>
      <c r="C1837" s="8"/>
      <c r="D1837" s="8"/>
      <c r="E1837" s="2"/>
      <c r="F1837" s="2"/>
      <c r="G1837" s="8"/>
      <c r="I1837" t="e">
        <f>INDEX('Helper - Drop-downs'!$C$12:$C$24,MATCH(C1837,'Helper - Drop-downs'!$A$12:$A$24,0))</f>
        <v>#N/A</v>
      </c>
      <c r="J1837" s="44" t="str">
        <f t="shared" si="56"/>
        <v xml:space="preserve"> - </v>
      </c>
      <c r="K1837" s="44" t="e">
        <f>INDEX('Helper - Inputs'!$G$15:$G$66,MATCH(J1837,'Helper - Inputs'!$D$15:$D$66,0),1)</f>
        <v>#N/A</v>
      </c>
      <c r="L1837" s="44" t="e">
        <f t="shared" si="57"/>
        <v>#N/A</v>
      </c>
    </row>
    <row r="1838" spans="1:12" x14ac:dyDescent="0.3">
      <c r="A1838" s="2"/>
      <c r="B1838" s="23"/>
      <c r="C1838" s="8"/>
      <c r="D1838" s="8"/>
      <c r="E1838" s="2"/>
      <c r="F1838" s="2"/>
      <c r="G1838" s="8"/>
      <c r="I1838" t="e">
        <f>INDEX('Helper - Drop-downs'!$C$12:$C$24,MATCH(C1838,'Helper - Drop-downs'!$A$12:$A$24,0))</f>
        <v>#N/A</v>
      </c>
      <c r="J1838" s="44" t="str">
        <f t="shared" si="56"/>
        <v xml:space="preserve"> - </v>
      </c>
      <c r="K1838" s="44" t="e">
        <f>INDEX('Helper - Inputs'!$G$15:$G$66,MATCH(J1838,'Helper - Inputs'!$D$15:$D$66,0),1)</f>
        <v>#N/A</v>
      </c>
      <c r="L1838" s="44" t="e">
        <f t="shared" si="57"/>
        <v>#N/A</v>
      </c>
    </row>
    <row r="1839" spans="1:12" x14ac:dyDescent="0.3">
      <c r="A1839" s="2"/>
      <c r="B1839" s="23"/>
      <c r="C1839" s="8"/>
      <c r="D1839" s="8"/>
      <c r="E1839" s="2"/>
      <c r="F1839" s="2"/>
      <c r="G1839" s="8"/>
      <c r="I1839" t="e">
        <f>INDEX('Helper - Drop-downs'!$C$12:$C$24,MATCH(C1839,'Helper - Drop-downs'!$A$12:$A$24,0))</f>
        <v>#N/A</v>
      </c>
      <c r="J1839" s="44" t="str">
        <f t="shared" si="56"/>
        <v xml:space="preserve"> - </v>
      </c>
      <c r="K1839" s="44" t="e">
        <f>INDEX('Helper - Inputs'!$G$15:$G$66,MATCH(J1839,'Helper - Inputs'!$D$15:$D$66,0),1)</f>
        <v>#N/A</v>
      </c>
      <c r="L1839" s="44" t="e">
        <f t="shared" si="57"/>
        <v>#N/A</v>
      </c>
    </row>
    <row r="1840" spans="1:12" x14ac:dyDescent="0.3">
      <c r="A1840" s="2"/>
      <c r="B1840" s="23"/>
      <c r="C1840" s="8"/>
      <c r="D1840" s="8"/>
      <c r="E1840" s="2"/>
      <c r="F1840" s="2"/>
      <c r="G1840" s="8"/>
      <c r="I1840" t="e">
        <f>INDEX('Helper - Drop-downs'!$C$12:$C$24,MATCH(C1840,'Helper - Drop-downs'!$A$12:$A$24,0))</f>
        <v>#N/A</v>
      </c>
      <c r="J1840" s="44" t="str">
        <f t="shared" si="56"/>
        <v xml:space="preserve"> - </v>
      </c>
      <c r="K1840" s="44" t="e">
        <f>INDEX('Helper - Inputs'!$G$15:$G$66,MATCH(J1840,'Helper - Inputs'!$D$15:$D$66,0),1)</f>
        <v>#N/A</v>
      </c>
      <c r="L1840" s="44" t="e">
        <f t="shared" si="57"/>
        <v>#N/A</v>
      </c>
    </row>
    <row r="1841" spans="1:12" x14ac:dyDescent="0.3">
      <c r="A1841" s="2"/>
      <c r="B1841" s="23"/>
      <c r="C1841" s="8"/>
      <c r="D1841" s="8"/>
      <c r="E1841" s="2"/>
      <c r="F1841" s="2"/>
      <c r="G1841" s="8"/>
      <c r="I1841" t="e">
        <f>INDEX('Helper - Drop-downs'!$C$12:$C$24,MATCH(C1841,'Helper - Drop-downs'!$A$12:$A$24,0))</f>
        <v>#N/A</v>
      </c>
      <c r="J1841" s="44" t="str">
        <f t="shared" si="56"/>
        <v xml:space="preserve"> - </v>
      </c>
      <c r="K1841" s="44" t="e">
        <f>INDEX('Helper - Inputs'!$G$15:$G$66,MATCH(J1841,'Helper - Inputs'!$D$15:$D$66,0),1)</f>
        <v>#N/A</v>
      </c>
      <c r="L1841" s="44" t="e">
        <f t="shared" si="57"/>
        <v>#N/A</v>
      </c>
    </row>
    <row r="1842" spans="1:12" x14ac:dyDescent="0.3">
      <c r="A1842" s="2"/>
      <c r="B1842" s="23"/>
      <c r="C1842" s="8"/>
      <c r="D1842" s="8"/>
      <c r="E1842" s="2"/>
      <c r="F1842" s="2"/>
      <c r="G1842" s="8"/>
      <c r="I1842" t="e">
        <f>INDEX('Helper - Drop-downs'!$C$12:$C$24,MATCH(C1842,'Helper - Drop-downs'!$A$12:$A$24,0))</f>
        <v>#N/A</v>
      </c>
      <c r="J1842" s="44" t="str">
        <f t="shared" si="56"/>
        <v xml:space="preserve"> - </v>
      </c>
      <c r="K1842" s="44" t="e">
        <f>INDEX('Helper - Inputs'!$G$15:$G$66,MATCH(J1842,'Helper - Inputs'!$D$15:$D$66,0),1)</f>
        <v>#N/A</v>
      </c>
      <c r="L1842" s="44" t="e">
        <f t="shared" si="57"/>
        <v>#N/A</v>
      </c>
    </row>
    <row r="1843" spans="1:12" x14ac:dyDescent="0.3">
      <c r="A1843" s="2"/>
      <c r="B1843" s="23"/>
      <c r="C1843" s="8"/>
      <c r="D1843" s="8"/>
      <c r="E1843" s="2"/>
      <c r="F1843" s="2"/>
      <c r="G1843" s="8"/>
      <c r="I1843" t="e">
        <f>INDEX('Helper - Drop-downs'!$C$12:$C$24,MATCH(C1843,'Helper - Drop-downs'!$A$12:$A$24,0))</f>
        <v>#N/A</v>
      </c>
      <c r="J1843" s="44" t="str">
        <f t="shared" si="56"/>
        <v xml:space="preserve"> - </v>
      </c>
      <c r="K1843" s="44" t="e">
        <f>INDEX('Helper - Inputs'!$G$15:$G$66,MATCH(J1843,'Helper - Inputs'!$D$15:$D$66,0),1)</f>
        <v>#N/A</v>
      </c>
      <c r="L1843" s="44" t="e">
        <f t="shared" si="57"/>
        <v>#N/A</v>
      </c>
    </row>
    <row r="1844" spans="1:12" x14ac:dyDescent="0.3">
      <c r="A1844" s="2"/>
      <c r="B1844" s="23"/>
      <c r="C1844" s="8"/>
      <c r="D1844" s="8"/>
      <c r="E1844" s="2"/>
      <c r="F1844" s="2"/>
      <c r="G1844" s="8"/>
      <c r="I1844" t="e">
        <f>INDEX('Helper - Drop-downs'!$C$12:$C$24,MATCH(C1844,'Helper - Drop-downs'!$A$12:$A$24,0))</f>
        <v>#N/A</v>
      </c>
      <c r="J1844" s="44" t="str">
        <f t="shared" si="56"/>
        <v xml:space="preserve"> - </v>
      </c>
      <c r="K1844" s="44" t="e">
        <f>INDEX('Helper - Inputs'!$G$15:$G$66,MATCH(J1844,'Helper - Inputs'!$D$15:$D$66,0),1)</f>
        <v>#N/A</v>
      </c>
      <c r="L1844" s="44" t="e">
        <f t="shared" si="57"/>
        <v>#N/A</v>
      </c>
    </row>
    <row r="1845" spans="1:12" x14ac:dyDescent="0.3">
      <c r="A1845" s="2"/>
      <c r="B1845" s="23"/>
      <c r="C1845" s="8"/>
      <c r="D1845" s="8"/>
      <c r="E1845" s="2"/>
      <c r="F1845" s="2"/>
      <c r="G1845" s="8"/>
      <c r="I1845" t="e">
        <f>INDEX('Helper - Drop-downs'!$C$12:$C$24,MATCH(C1845,'Helper - Drop-downs'!$A$12:$A$24,0))</f>
        <v>#N/A</v>
      </c>
      <c r="J1845" s="44" t="str">
        <f t="shared" si="56"/>
        <v xml:space="preserve"> - </v>
      </c>
      <c r="K1845" s="44" t="e">
        <f>INDEX('Helper - Inputs'!$G$15:$G$66,MATCH(J1845,'Helper - Inputs'!$D$15:$D$66,0),1)</f>
        <v>#N/A</v>
      </c>
      <c r="L1845" s="44" t="e">
        <f t="shared" si="57"/>
        <v>#N/A</v>
      </c>
    </row>
    <row r="1846" spans="1:12" x14ac:dyDescent="0.3">
      <c r="A1846" s="2"/>
      <c r="B1846" s="23"/>
      <c r="C1846" s="8"/>
      <c r="D1846" s="8"/>
      <c r="E1846" s="2"/>
      <c r="F1846" s="2"/>
      <c r="G1846" s="8"/>
      <c r="I1846" t="e">
        <f>INDEX('Helper - Drop-downs'!$C$12:$C$24,MATCH(C1846,'Helper - Drop-downs'!$A$12:$A$24,0))</f>
        <v>#N/A</v>
      </c>
      <c r="J1846" s="44" t="str">
        <f t="shared" si="56"/>
        <v xml:space="preserve"> - </v>
      </c>
      <c r="K1846" s="44" t="e">
        <f>INDEX('Helper - Inputs'!$G$15:$G$66,MATCH(J1846,'Helper - Inputs'!$D$15:$D$66,0),1)</f>
        <v>#N/A</v>
      </c>
      <c r="L1846" s="44" t="e">
        <f t="shared" si="57"/>
        <v>#N/A</v>
      </c>
    </row>
    <row r="1847" spans="1:12" x14ac:dyDescent="0.3">
      <c r="A1847" s="2"/>
      <c r="B1847" s="23"/>
      <c r="C1847" s="8"/>
      <c r="D1847" s="8"/>
      <c r="E1847" s="2"/>
      <c r="F1847" s="2"/>
      <c r="G1847" s="8"/>
      <c r="I1847" t="e">
        <f>INDEX('Helper - Drop-downs'!$C$12:$C$24,MATCH(C1847,'Helper - Drop-downs'!$A$12:$A$24,0))</f>
        <v>#N/A</v>
      </c>
      <c r="J1847" s="44" t="str">
        <f t="shared" si="56"/>
        <v xml:space="preserve"> - </v>
      </c>
      <c r="K1847" s="44" t="e">
        <f>INDEX('Helper - Inputs'!$G$15:$G$66,MATCH(J1847,'Helper - Inputs'!$D$15:$D$66,0),1)</f>
        <v>#N/A</v>
      </c>
      <c r="L1847" s="44" t="e">
        <f t="shared" si="57"/>
        <v>#N/A</v>
      </c>
    </row>
    <row r="1848" spans="1:12" x14ac:dyDescent="0.3">
      <c r="A1848" s="2"/>
      <c r="B1848" s="23"/>
      <c r="C1848" s="8"/>
      <c r="D1848" s="8"/>
      <c r="E1848" s="2"/>
      <c r="F1848" s="2"/>
      <c r="G1848" s="8"/>
      <c r="I1848" t="e">
        <f>INDEX('Helper - Drop-downs'!$C$12:$C$24,MATCH(C1848,'Helper - Drop-downs'!$A$12:$A$24,0))</f>
        <v>#N/A</v>
      </c>
      <c r="J1848" s="44" t="str">
        <f t="shared" si="56"/>
        <v xml:space="preserve"> - </v>
      </c>
      <c r="K1848" s="44" t="e">
        <f>INDEX('Helper - Inputs'!$G$15:$G$66,MATCH(J1848,'Helper - Inputs'!$D$15:$D$66,0),1)</f>
        <v>#N/A</v>
      </c>
      <c r="L1848" s="44" t="e">
        <f t="shared" si="57"/>
        <v>#N/A</v>
      </c>
    </row>
    <row r="1849" spans="1:12" x14ac:dyDescent="0.3">
      <c r="A1849" s="2"/>
      <c r="B1849" s="23"/>
      <c r="C1849" s="8"/>
      <c r="D1849" s="8"/>
      <c r="E1849" s="2"/>
      <c r="F1849" s="2"/>
      <c r="G1849" s="8"/>
      <c r="I1849" t="e">
        <f>INDEX('Helper - Drop-downs'!$C$12:$C$24,MATCH(C1849,'Helper - Drop-downs'!$A$12:$A$24,0))</f>
        <v>#N/A</v>
      </c>
      <c r="J1849" s="44" t="str">
        <f t="shared" si="56"/>
        <v xml:space="preserve"> - </v>
      </c>
      <c r="K1849" s="44" t="e">
        <f>INDEX('Helper - Inputs'!$G$15:$G$66,MATCH(J1849,'Helper - Inputs'!$D$15:$D$66,0),1)</f>
        <v>#N/A</v>
      </c>
      <c r="L1849" s="44" t="e">
        <f t="shared" si="57"/>
        <v>#N/A</v>
      </c>
    </row>
    <row r="1850" spans="1:12" x14ac:dyDescent="0.3">
      <c r="A1850" s="2"/>
      <c r="B1850" s="23"/>
      <c r="C1850" s="8"/>
      <c r="D1850" s="8"/>
      <c r="E1850" s="2"/>
      <c r="F1850" s="2"/>
      <c r="G1850" s="8"/>
      <c r="I1850" t="e">
        <f>INDEX('Helper - Drop-downs'!$C$12:$C$24,MATCH(C1850,'Helper - Drop-downs'!$A$12:$A$24,0))</f>
        <v>#N/A</v>
      </c>
      <c r="J1850" s="44" t="str">
        <f t="shared" si="56"/>
        <v xml:space="preserve"> - </v>
      </c>
      <c r="K1850" s="44" t="e">
        <f>INDEX('Helper - Inputs'!$G$15:$G$66,MATCH(J1850,'Helper - Inputs'!$D$15:$D$66,0),1)</f>
        <v>#N/A</v>
      </c>
      <c r="L1850" s="44" t="e">
        <f t="shared" si="57"/>
        <v>#N/A</v>
      </c>
    </row>
    <row r="1851" spans="1:12" x14ac:dyDescent="0.3">
      <c r="A1851" s="2"/>
      <c r="B1851" s="23"/>
      <c r="C1851" s="8"/>
      <c r="D1851" s="8"/>
      <c r="E1851" s="2"/>
      <c r="F1851" s="2"/>
      <c r="G1851" s="8"/>
      <c r="I1851" t="e">
        <f>INDEX('Helper - Drop-downs'!$C$12:$C$24,MATCH(C1851,'Helper - Drop-downs'!$A$12:$A$24,0))</f>
        <v>#N/A</v>
      </c>
      <c r="J1851" s="44" t="str">
        <f t="shared" si="56"/>
        <v xml:space="preserve"> - </v>
      </c>
      <c r="K1851" s="44" t="e">
        <f>INDEX('Helper - Inputs'!$G$15:$G$66,MATCH(J1851,'Helper - Inputs'!$D$15:$D$66,0),1)</f>
        <v>#N/A</v>
      </c>
      <c r="L1851" s="44" t="e">
        <f t="shared" si="57"/>
        <v>#N/A</v>
      </c>
    </row>
    <row r="1852" spans="1:12" x14ac:dyDescent="0.3">
      <c r="A1852" s="2"/>
      <c r="B1852" s="23"/>
      <c r="C1852" s="8"/>
      <c r="D1852" s="8"/>
      <c r="E1852" s="2"/>
      <c r="F1852" s="2"/>
      <c r="G1852" s="8"/>
      <c r="I1852" t="e">
        <f>INDEX('Helper - Drop-downs'!$C$12:$C$24,MATCH(C1852,'Helper - Drop-downs'!$A$12:$A$24,0))</f>
        <v>#N/A</v>
      </c>
      <c r="J1852" s="44" t="str">
        <f t="shared" si="56"/>
        <v xml:space="preserve"> - </v>
      </c>
      <c r="K1852" s="44" t="e">
        <f>INDEX('Helper - Inputs'!$G$15:$G$66,MATCH(J1852,'Helper - Inputs'!$D$15:$D$66,0),1)</f>
        <v>#N/A</v>
      </c>
      <c r="L1852" s="44" t="e">
        <f t="shared" si="57"/>
        <v>#N/A</v>
      </c>
    </row>
    <row r="1853" spans="1:12" x14ac:dyDescent="0.3">
      <c r="A1853" s="2"/>
      <c r="B1853" s="23"/>
      <c r="C1853" s="8"/>
      <c r="D1853" s="8"/>
      <c r="E1853" s="2"/>
      <c r="F1853" s="2"/>
      <c r="G1853" s="8"/>
      <c r="I1853" t="e">
        <f>INDEX('Helper - Drop-downs'!$C$12:$C$24,MATCH(C1853,'Helper - Drop-downs'!$A$12:$A$24,0))</f>
        <v>#N/A</v>
      </c>
      <c r="J1853" s="44" t="str">
        <f t="shared" si="56"/>
        <v xml:space="preserve"> - </v>
      </c>
      <c r="K1853" s="44" t="e">
        <f>INDEX('Helper - Inputs'!$G$15:$G$66,MATCH(J1853,'Helper - Inputs'!$D$15:$D$66,0),1)</f>
        <v>#N/A</v>
      </c>
      <c r="L1853" s="44" t="e">
        <f t="shared" si="57"/>
        <v>#N/A</v>
      </c>
    </row>
    <row r="1854" spans="1:12" x14ac:dyDescent="0.3">
      <c r="A1854" s="2"/>
      <c r="B1854" s="23"/>
      <c r="C1854" s="8"/>
      <c r="D1854" s="8"/>
      <c r="E1854" s="2"/>
      <c r="F1854" s="2"/>
      <c r="G1854" s="8"/>
      <c r="I1854" t="e">
        <f>INDEX('Helper - Drop-downs'!$C$12:$C$24,MATCH(C1854,'Helper - Drop-downs'!$A$12:$A$24,0))</f>
        <v>#N/A</v>
      </c>
      <c r="J1854" s="44" t="str">
        <f t="shared" si="56"/>
        <v xml:space="preserve"> - </v>
      </c>
      <c r="K1854" s="44" t="e">
        <f>INDEX('Helper - Inputs'!$G$15:$G$66,MATCH(J1854,'Helper - Inputs'!$D$15:$D$66,0),1)</f>
        <v>#N/A</v>
      </c>
      <c r="L1854" s="44" t="e">
        <f t="shared" si="57"/>
        <v>#N/A</v>
      </c>
    </row>
    <row r="1855" spans="1:12" x14ac:dyDescent="0.3">
      <c r="A1855" s="2"/>
      <c r="B1855" s="23"/>
      <c r="C1855" s="8"/>
      <c r="D1855" s="8"/>
      <c r="E1855" s="2"/>
      <c r="F1855" s="2"/>
      <c r="G1855" s="8"/>
      <c r="I1855" t="e">
        <f>INDEX('Helper - Drop-downs'!$C$12:$C$24,MATCH(C1855,'Helper - Drop-downs'!$A$12:$A$24,0))</f>
        <v>#N/A</v>
      </c>
      <c r="J1855" s="44" t="str">
        <f t="shared" si="56"/>
        <v xml:space="preserve"> - </v>
      </c>
      <c r="K1855" s="44" t="e">
        <f>INDEX('Helper - Inputs'!$G$15:$G$66,MATCH(J1855,'Helper - Inputs'!$D$15:$D$66,0),1)</f>
        <v>#N/A</v>
      </c>
      <c r="L1855" s="44" t="e">
        <f t="shared" si="57"/>
        <v>#N/A</v>
      </c>
    </row>
    <row r="1856" spans="1:12" x14ac:dyDescent="0.3">
      <c r="A1856" s="2"/>
      <c r="B1856" s="23"/>
      <c r="C1856" s="8"/>
      <c r="D1856" s="8"/>
      <c r="E1856" s="2"/>
      <c r="F1856" s="2"/>
      <c r="G1856" s="8"/>
      <c r="I1856" t="e">
        <f>INDEX('Helper - Drop-downs'!$C$12:$C$24,MATCH(C1856,'Helper - Drop-downs'!$A$12:$A$24,0))</f>
        <v>#N/A</v>
      </c>
      <c r="J1856" s="44" t="str">
        <f t="shared" si="56"/>
        <v xml:space="preserve"> - </v>
      </c>
      <c r="K1856" s="44" t="e">
        <f>INDEX('Helper - Inputs'!$G$15:$G$66,MATCH(J1856,'Helper - Inputs'!$D$15:$D$66,0),1)</f>
        <v>#N/A</v>
      </c>
      <c r="L1856" s="44" t="e">
        <f t="shared" si="57"/>
        <v>#N/A</v>
      </c>
    </row>
    <row r="1857" spans="1:12" x14ac:dyDescent="0.3">
      <c r="A1857" s="2"/>
      <c r="B1857" s="23"/>
      <c r="C1857" s="8"/>
      <c r="D1857" s="8"/>
      <c r="E1857" s="2"/>
      <c r="F1857" s="2"/>
      <c r="G1857" s="8"/>
      <c r="I1857" t="e">
        <f>INDEX('Helper - Drop-downs'!$C$12:$C$24,MATCH(C1857,'Helper - Drop-downs'!$A$12:$A$24,0))</f>
        <v>#N/A</v>
      </c>
      <c r="J1857" s="44" t="str">
        <f t="shared" si="56"/>
        <v xml:space="preserve"> - </v>
      </c>
      <c r="K1857" s="44" t="e">
        <f>INDEX('Helper - Inputs'!$G$15:$G$66,MATCH(J1857,'Helper - Inputs'!$D$15:$D$66,0),1)</f>
        <v>#N/A</v>
      </c>
      <c r="L1857" s="44" t="e">
        <f t="shared" si="57"/>
        <v>#N/A</v>
      </c>
    </row>
    <row r="1858" spans="1:12" x14ac:dyDescent="0.3">
      <c r="A1858" s="2"/>
      <c r="B1858" s="23"/>
      <c r="C1858" s="8"/>
      <c r="D1858" s="8"/>
      <c r="E1858" s="2"/>
      <c r="F1858" s="2"/>
      <c r="G1858" s="8"/>
      <c r="I1858" t="e">
        <f>INDEX('Helper - Drop-downs'!$C$12:$C$24,MATCH(C1858,'Helper - Drop-downs'!$A$12:$A$24,0))</f>
        <v>#N/A</v>
      </c>
      <c r="J1858" s="44" t="str">
        <f t="shared" si="56"/>
        <v xml:space="preserve"> - </v>
      </c>
      <c r="K1858" s="44" t="e">
        <f>INDEX('Helper - Inputs'!$G$15:$G$66,MATCH(J1858,'Helper - Inputs'!$D$15:$D$66,0),1)</f>
        <v>#N/A</v>
      </c>
      <c r="L1858" s="44" t="e">
        <f t="shared" si="57"/>
        <v>#N/A</v>
      </c>
    </row>
    <row r="1859" spans="1:12" x14ac:dyDescent="0.3">
      <c r="A1859" s="2"/>
      <c r="B1859" s="23"/>
      <c r="C1859" s="8"/>
      <c r="D1859" s="8"/>
      <c r="E1859" s="2"/>
      <c r="F1859" s="2"/>
      <c r="G1859" s="8"/>
      <c r="I1859" t="e">
        <f>INDEX('Helper - Drop-downs'!$C$12:$C$24,MATCH(C1859,'Helper - Drop-downs'!$A$12:$A$24,0))</f>
        <v>#N/A</v>
      </c>
      <c r="J1859" s="44" t="str">
        <f t="shared" si="56"/>
        <v xml:space="preserve"> - </v>
      </c>
      <c r="K1859" s="44" t="e">
        <f>INDEX('Helper - Inputs'!$G$15:$G$66,MATCH(J1859,'Helper - Inputs'!$D$15:$D$66,0),1)</f>
        <v>#N/A</v>
      </c>
      <c r="L1859" s="44" t="e">
        <f t="shared" si="57"/>
        <v>#N/A</v>
      </c>
    </row>
    <row r="1860" spans="1:12" x14ac:dyDescent="0.3">
      <c r="A1860" s="2"/>
      <c r="B1860" s="23"/>
      <c r="C1860" s="8"/>
      <c r="D1860" s="8"/>
      <c r="E1860" s="2"/>
      <c r="F1860" s="2"/>
      <c r="G1860" s="8"/>
      <c r="I1860" t="e">
        <f>INDEX('Helper - Drop-downs'!$C$12:$C$24,MATCH(C1860,'Helper - Drop-downs'!$A$12:$A$24,0))</f>
        <v>#N/A</v>
      </c>
      <c r="J1860" s="44" t="str">
        <f t="shared" si="56"/>
        <v xml:space="preserve"> - </v>
      </c>
      <c r="K1860" s="44" t="e">
        <f>INDEX('Helper - Inputs'!$G$15:$G$66,MATCH(J1860,'Helper - Inputs'!$D$15:$D$66,0),1)</f>
        <v>#N/A</v>
      </c>
      <c r="L1860" s="44" t="e">
        <f t="shared" si="57"/>
        <v>#N/A</v>
      </c>
    </row>
    <row r="1861" spans="1:12" x14ac:dyDescent="0.3">
      <c r="A1861" s="2"/>
      <c r="B1861" s="23"/>
      <c r="C1861" s="8"/>
      <c r="D1861" s="8"/>
      <c r="E1861" s="2"/>
      <c r="F1861" s="2"/>
      <c r="G1861" s="8"/>
      <c r="I1861" t="e">
        <f>INDEX('Helper - Drop-downs'!$C$12:$C$24,MATCH(C1861,'Helper - Drop-downs'!$A$12:$A$24,0))</f>
        <v>#N/A</v>
      </c>
      <c r="J1861" s="44" t="str">
        <f t="shared" si="56"/>
        <v xml:space="preserve"> - </v>
      </c>
      <c r="K1861" s="44" t="e">
        <f>INDEX('Helper - Inputs'!$G$15:$G$66,MATCH(J1861,'Helper - Inputs'!$D$15:$D$66,0),1)</f>
        <v>#N/A</v>
      </c>
      <c r="L1861" s="44" t="e">
        <f t="shared" si="57"/>
        <v>#N/A</v>
      </c>
    </row>
    <row r="1862" spans="1:12" x14ac:dyDescent="0.3">
      <c r="A1862" s="2"/>
      <c r="B1862" s="23"/>
      <c r="C1862" s="8"/>
      <c r="D1862" s="8"/>
      <c r="E1862" s="2"/>
      <c r="F1862" s="2"/>
      <c r="G1862" s="8"/>
      <c r="I1862" t="e">
        <f>INDEX('Helper - Drop-downs'!$C$12:$C$24,MATCH(C1862,'Helper - Drop-downs'!$A$12:$A$24,0))</f>
        <v>#N/A</v>
      </c>
      <c r="J1862" s="44" t="str">
        <f t="shared" ref="J1862:J1925" si="58">E1862&amp;" - "&amp;F1862</f>
        <v xml:space="preserve"> - </v>
      </c>
      <c r="K1862" s="44" t="e">
        <f>INDEX('Helper - Inputs'!$G$15:$G$66,MATCH(J1862,'Helper - Inputs'!$D$15:$D$66,0),1)</f>
        <v>#N/A</v>
      </c>
      <c r="L1862" s="44" t="e">
        <f t="shared" ref="L1862:L1925" si="59">E1862&amp;" - "&amp;K1862</f>
        <v>#N/A</v>
      </c>
    </row>
    <row r="1863" spans="1:12" x14ac:dyDescent="0.3">
      <c r="A1863" s="2"/>
      <c r="B1863" s="23"/>
      <c r="C1863" s="8"/>
      <c r="D1863" s="8"/>
      <c r="E1863" s="2"/>
      <c r="F1863" s="2"/>
      <c r="G1863" s="8"/>
      <c r="I1863" t="e">
        <f>INDEX('Helper - Drop-downs'!$C$12:$C$24,MATCH(C1863,'Helper - Drop-downs'!$A$12:$A$24,0))</f>
        <v>#N/A</v>
      </c>
      <c r="J1863" s="44" t="str">
        <f t="shared" si="58"/>
        <v xml:space="preserve"> - </v>
      </c>
      <c r="K1863" s="44" t="e">
        <f>INDEX('Helper - Inputs'!$G$15:$G$66,MATCH(J1863,'Helper - Inputs'!$D$15:$D$66,0),1)</f>
        <v>#N/A</v>
      </c>
      <c r="L1863" s="44" t="e">
        <f t="shared" si="59"/>
        <v>#N/A</v>
      </c>
    </row>
    <row r="1864" spans="1:12" x14ac:dyDescent="0.3">
      <c r="A1864" s="2"/>
      <c r="B1864" s="23"/>
      <c r="C1864" s="8"/>
      <c r="D1864" s="8"/>
      <c r="E1864" s="2"/>
      <c r="F1864" s="2"/>
      <c r="G1864" s="8"/>
      <c r="I1864" t="e">
        <f>INDEX('Helper - Drop-downs'!$C$12:$C$24,MATCH(C1864,'Helper - Drop-downs'!$A$12:$A$24,0))</f>
        <v>#N/A</v>
      </c>
      <c r="J1864" s="44" t="str">
        <f t="shared" si="58"/>
        <v xml:space="preserve"> - </v>
      </c>
      <c r="K1864" s="44" t="e">
        <f>INDEX('Helper - Inputs'!$G$15:$G$66,MATCH(J1864,'Helper - Inputs'!$D$15:$D$66,0),1)</f>
        <v>#N/A</v>
      </c>
      <c r="L1864" s="44" t="e">
        <f t="shared" si="59"/>
        <v>#N/A</v>
      </c>
    </row>
    <row r="1865" spans="1:12" x14ac:dyDescent="0.3">
      <c r="A1865" s="2"/>
      <c r="B1865" s="23"/>
      <c r="C1865" s="8"/>
      <c r="D1865" s="8"/>
      <c r="E1865" s="2"/>
      <c r="F1865" s="2"/>
      <c r="G1865" s="8"/>
      <c r="I1865" t="e">
        <f>INDEX('Helper - Drop-downs'!$C$12:$C$24,MATCH(C1865,'Helper - Drop-downs'!$A$12:$A$24,0))</f>
        <v>#N/A</v>
      </c>
      <c r="J1865" s="44" t="str">
        <f t="shared" si="58"/>
        <v xml:space="preserve"> - </v>
      </c>
      <c r="K1865" s="44" t="e">
        <f>INDEX('Helper - Inputs'!$G$15:$G$66,MATCH(J1865,'Helper - Inputs'!$D$15:$D$66,0),1)</f>
        <v>#N/A</v>
      </c>
      <c r="L1865" s="44" t="e">
        <f t="shared" si="59"/>
        <v>#N/A</v>
      </c>
    </row>
    <row r="1866" spans="1:12" x14ac:dyDescent="0.3">
      <c r="A1866" s="2"/>
      <c r="B1866" s="23"/>
      <c r="C1866" s="8"/>
      <c r="D1866" s="8"/>
      <c r="E1866" s="2"/>
      <c r="F1866" s="2"/>
      <c r="G1866" s="8"/>
      <c r="I1866" t="e">
        <f>INDEX('Helper - Drop-downs'!$C$12:$C$24,MATCH(C1866,'Helper - Drop-downs'!$A$12:$A$24,0))</f>
        <v>#N/A</v>
      </c>
      <c r="J1866" s="44" t="str">
        <f t="shared" si="58"/>
        <v xml:space="preserve"> - </v>
      </c>
      <c r="K1866" s="44" t="e">
        <f>INDEX('Helper - Inputs'!$G$15:$G$66,MATCH(J1866,'Helper - Inputs'!$D$15:$D$66,0),1)</f>
        <v>#N/A</v>
      </c>
      <c r="L1866" s="44" t="e">
        <f t="shared" si="59"/>
        <v>#N/A</v>
      </c>
    </row>
    <row r="1867" spans="1:12" x14ac:dyDescent="0.3">
      <c r="A1867" s="2"/>
      <c r="B1867" s="23"/>
      <c r="C1867" s="8"/>
      <c r="D1867" s="8"/>
      <c r="E1867" s="2"/>
      <c r="F1867" s="2"/>
      <c r="G1867" s="8"/>
      <c r="I1867" t="e">
        <f>INDEX('Helper - Drop-downs'!$C$12:$C$24,MATCH(C1867,'Helper - Drop-downs'!$A$12:$A$24,0))</f>
        <v>#N/A</v>
      </c>
      <c r="J1867" s="44" t="str">
        <f t="shared" si="58"/>
        <v xml:space="preserve"> - </v>
      </c>
      <c r="K1867" s="44" t="e">
        <f>INDEX('Helper - Inputs'!$G$15:$G$66,MATCH(J1867,'Helper - Inputs'!$D$15:$D$66,0),1)</f>
        <v>#N/A</v>
      </c>
      <c r="L1867" s="44" t="e">
        <f t="shared" si="59"/>
        <v>#N/A</v>
      </c>
    </row>
    <row r="1868" spans="1:12" x14ac:dyDescent="0.3">
      <c r="A1868" s="2"/>
      <c r="B1868" s="23"/>
      <c r="C1868" s="8"/>
      <c r="D1868" s="8"/>
      <c r="E1868" s="2"/>
      <c r="F1868" s="2"/>
      <c r="G1868" s="8"/>
      <c r="I1868" t="e">
        <f>INDEX('Helper - Drop-downs'!$C$12:$C$24,MATCH(C1868,'Helper - Drop-downs'!$A$12:$A$24,0))</f>
        <v>#N/A</v>
      </c>
      <c r="J1868" s="44" t="str">
        <f t="shared" si="58"/>
        <v xml:space="preserve"> - </v>
      </c>
      <c r="K1868" s="44" t="e">
        <f>INDEX('Helper - Inputs'!$G$15:$G$66,MATCH(J1868,'Helper - Inputs'!$D$15:$D$66,0),1)</f>
        <v>#N/A</v>
      </c>
      <c r="L1868" s="44" t="e">
        <f t="shared" si="59"/>
        <v>#N/A</v>
      </c>
    </row>
    <row r="1869" spans="1:12" x14ac:dyDescent="0.3">
      <c r="A1869" s="2"/>
      <c r="B1869" s="23"/>
      <c r="C1869" s="8"/>
      <c r="D1869" s="8"/>
      <c r="E1869" s="2"/>
      <c r="F1869" s="2"/>
      <c r="G1869" s="8"/>
      <c r="I1869" t="e">
        <f>INDEX('Helper - Drop-downs'!$C$12:$C$24,MATCH(C1869,'Helper - Drop-downs'!$A$12:$A$24,0))</f>
        <v>#N/A</v>
      </c>
      <c r="J1869" s="44" t="str">
        <f t="shared" si="58"/>
        <v xml:space="preserve"> - </v>
      </c>
      <c r="K1869" s="44" t="e">
        <f>INDEX('Helper - Inputs'!$G$15:$G$66,MATCH(J1869,'Helper - Inputs'!$D$15:$D$66,0),1)</f>
        <v>#N/A</v>
      </c>
      <c r="L1869" s="44" t="e">
        <f t="shared" si="59"/>
        <v>#N/A</v>
      </c>
    </row>
    <row r="1870" spans="1:12" x14ac:dyDescent="0.3">
      <c r="A1870" s="2"/>
      <c r="B1870" s="23"/>
      <c r="C1870" s="8"/>
      <c r="D1870" s="8"/>
      <c r="E1870" s="2"/>
      <c r="F1870" s="2"/>
      <c r="G1870" s="8"/>
      <c r="I1870" t="e">
        <f>INDEX('Helper - Drop-downs'!$C$12:$C$24,MATCH(C1870,'Helper - Drop-downs'!$A$12:$A$24,0))</f>
        <v>#N/A</v>
      </c>
      <c r="J1870" s="44" t="str">
        <f t="shared" si="58"/>
        <v xml:space="preserve"> - </v>
      </c>
      <c r="K1870" s="44" t="e">
        <f>INDEX('Helper - Inputs'!$G$15:$G$66,MATCH(J1870,'Helper - Inputs'!$D$15:$D$66,0),1)</f>
        <v>#N/A</v>
      </c>
      <c r="L1870" s="44" t="e">
        <f t="shared" si="59"/>
        <v>#N/A</v>
      </c>
    </row>
    <row r="1871" spans="1:12" x14ac:dyDescent="0.3">
      <c r="A1871" s="2"/>
      <c r="B1871" s="23"/>
      <c r="C1871" s="8"/>
      <c r="D1871" s="8"/>
      <c r="E1871" s="2"/>
      <c r="F1871" s="2"/>
      <c r="G1871" s="8"/>
      <c r="I1871" t="e">
        <f>INDEX('Helper - Drop-downs'!$C$12:$C$24,MATCH(C1871,'Helper - Drop-downs'!$A$12:$A$24,0))</f>
        <v>#N/A</v>
      </c>
      <c r="J1871" s="44" t="str">
        <f t="shared" si="58"/>
        <v xml:space="preserve"> - </v>
      </c>
      <c r="K1871" s="44" t="e">
        <f>INDEX('Helper - Inputs'!$G$15:$G$66,MATCH(J1871,'Helper - Inputs'!$D$15:$D$66,0),1)</f>
        <v>#N/A</v>
      </c>
      <c r="L1871" s="44" t="e">
        <f t="shared" si="59"/>
        <v>#N/A</v>
      </c>
    </row>
    <row r="1872" spans="1:12" x14ac:dyDescent="0.3">
      <c r="A1872" s="2"/>
      <c r="B1872" s="23"/>
      <c r="C1872" s="8"/>
      <c r="D1872" s="8"/>
      <c r="E1872" s="2"/>
      <c r="F1872" s="2"/>
      <c r="G1872" s="8"/>
      <c r="I1872" t="e">
        <f>INDEX('Helper - Drop-downs'!$C$12:$C$24,MATCH(C1872,'Helper - Drop-downs'!$A$12:$A$24,0))</f>
        <v>#N/A</v>
      </c>
      <c r="J1872" s="44" t="str">
        <f t="shared" si="58"/>
        <v xml:space="preserve"> - </v>
      </c>
      <c r="K1872" s="44" t="e">
        <f>INDEX('Helper - Inputs'!$G$15:$G$66,MATCH(J1872,'Helper - Inputs'!$D$15:$D$66,0),1)</f>
        <v>#N/A</v>
      </c>
      <c r="L1872" s="44" t="e">
        <f t="shared" si="59"/>
        <v>#N/A</v>
      </c>
    </row>
    <row r="1873" spans="1:12" x14ac:dyDescent="0.3">
      <c r="A1873" s="2"/>
      <c r="B1873" s="23"/>
      <c r="C1873" s="8"/>
      <c r="D1873" s="8"/>
      <c r="E1873" s="2"/>
      <c r="F1873" s="2"/>
      <c r="G1873" s="8"/>
      <c r="I1873" t="e">
        <f>INDEX('Helper - Drop-downs'!$C$12:$C$24,MATCH(C1873,'Helper - Drop-downs'!$A$12:$A$24,0))</f>
        <v>#N/A</v>
      </c>
      <c r="J1873" s="44" t="str">
        <f t="shared" si="58"/>
        <v xml:space="preserve"> - </v>
      </c>
      <c r="K1873" s="44" t="e">
        <f>INDEX('Helper - Inputs'!$G$15:$G$66,MATCH(J1873,'Helper - Inputs'!$D$15:$D$66,0),1)</f>
        <v>#N/A</v>
      </c>
      <c r="L1873" s="44" t="e">
        <f t="shared" si="59"/>
        <v>#N/A</v>
      </c>
    </row>
    <row r="1874" spans="1:12" x14ac:dyDescent="0.3">
      <c r="A1874" s="2"/>
      <c r="B1874" s="23"/>
      <c r="C1874" s="8"/>
      <c r="D1874" s="8"/>
      <c r="E1874" s="2"/>
      <c r="F1874" s="2"/>
      <c r="G1874" s="8"/>
      <c r="I1874" t="e">
        <f>INDEX('Helper - Drop-downs'!$C$12:$C$24,MATCH(C1874,'Helper - Drop-downs'!$A$12:$A$24,0))</f>
        <v>#N/A</v>
      </c>
      <c r="J1874" s="44" t="str">
        <f t="shared" si="58"/>
        <v xml:space="preserve"> - </v>
      </c>
      <c r="K1874" s="44" t="e">
        <f>INDEX('Helper - Inputs'!$G$15:$G$66,MATCH(J1874,'Helper - Inputs'!$D$15:$D$66,0),1)</f>
        <v>#N/A</v>
      </c>
      <c r="L1874" s="44" t="e">
        <f t="shared" si="59"/>
        <v>#N/A</v>
      </c>
    </row>
    <row r="1875" spans="1:12" x14ac:dyDescent="0.3">
      <c r="A1875" s="2"/>
      <c r="B1875" s="23"/>
      <c r="C1875" s="8"/>
      <c r="D1875" s="8"/>
      <c r="E1875" s="2"/>
      <c r="F1875" s="2"/>
      <c r="G1875" s="8"/>
      <c r="I1875" t="e">
        <f>INDEX('Helper - Drop-downs'!$C$12:$C$24,MATCH(C1875,'Helper - Drop-downs'!$A$12:$A$24,0))</f>
        <v>#N/A</v>
      </c>
      <c r="J1875" s="44" t="str">
        <f t="shared" si="58"/>
        <v xml:space="preserve"> - </v>
      </c>
      <c r="K1875" s="44" t="e">
        <f>INDEX('Helper - Inputs'!$G$15:$G$66,MATCH(J1875,'Helper - Inputs'!$D$15:$D$66,0),1)</f>
        <v>#N/A</v>
      </c>
      <c r="L1875" s="44" t="e">
        <f t="shared" si="59"/>
        <v>#N/A</v>
      </c>
    </row>
    <row r="1876" spans="1:12" x14ac:dyDescent="0.3">
      <c r="A1876" s="2"/>
      <c r="B1876" s="23"/>
      <c r="C1876" s="8"/>
      <c r="D1876" s="8"/>
      <c r="E1876" s="2"/>
      <c r="F1876" s="2"/>
      <c r="G1876" s="8"/>
      <c r="I1876" t="e">
        <f>INDEX('Helper - Drop-downs'!$C$12:$C$24,MATCH(C1876,'Helper - Drop-downs'!$A$12:$A$24,0))</f>
        <v>#N/A</v>
      </c>
      <c r="J1876" s="44" t="str">
        <f t="shared" si="58"/>
        <v xml:space="preserve"> - </v>
      </c>
      <c r="K1876" s="44" t="e">
        <f>INDEX('Helper - Inputs'!$G$15:$G$66,MATCH(J1876,'Helper - Inputs'!$D$15:$D$66,0),1)</f>
        <v>#N/A</v>
      </c>
      <c r="L1876" s="44" t="e">
        <f t="shared" si="59"/>
        <v>#N/A</v>
      </c>
    </row>
    <row r="1877" spans="1:12" x14ac:dyDescent="0.3">
      <c r="A1877" s="2"/>
      <c r="B1877" s="23"/>
      <c r="C1877" s="8"/>
      <c r="D1877" s="8"/>
      <c r="E1877" s="2"/>
      <c r="F1877" s="2"/>
      <c r="G1877" s="8"/>
      <c r="I1877" t="e">
        <f>INDEX('Helper - Drop-downs'!$C$12:$C$24,MATCH(C1877,'Helper - Drop-downs'!$A$12:$A$24,0))</f>
        <v>#N/A</v>
      </c>
      <c r="J1877" s="44" t="str">
        <f t="shared" si="58"/>
        <v xml:space="preserve"> - </v>
      </c>
      <c r="K1877" s="44" t="e">
        <f>INDEX('Helper - Inputs'!$G$15:$G$66,MATCH(J1877,'Helper - Inputs'!$D$15:$D$66,0),1)</f>
        <v>#N/A</v>
      </c>
      <c r="L1877" s="44" t="e">
        <f t="shared" si="59"/>
        <v>#N/A</v>
      </c>
    </row>
    <row r="1878" spans="1:12" x14ac:dyDescent="0.3">
      <c r="A1878" s="2"/>
      <c r="B1878" s="23"/>
      <c r="C1878" s="8"/>
      <c r="D1878" s="8"/>
      <c r="E1878" s="2"/>
      <c r="F1878" s="2"/>
      <c r="G1878" s="8"/>
      <c r="I1878" t="e">
        <f>INDEX('Helper - Drop-downs'!$C$12:$C$24,MATCH(C1878,'Helper - Drop-downs'!$A$12:$A$24,0))</f>
        <v>#N/A</v>
      </c>
      <c r="J1878" s="44" t="str">
        <f t="shared" si="58"/>
        <v xml:space="preserve"> - </v>
      </c>
      <c r="K1878" s="44" t="e">
        <f>INDEX('Helper - Inputs'!$G$15:$G$66,MATCH(J1878,'Helper - Inputs'!$D$15:$D$66,0),1)</f>
        <v>#N/A</v>
      </c>
      <c r="L1878" s="44" t="e">
        <f t="shared" si="59"/>
        <v>#N/A</v>
      </c>
    </row>
    <row r="1879" spans="1:12" x14ac:dyDescent="0.3">
      <c r="A1879" s="2"/>
      <c r="B1879" s="23"/>
      <c r="C1879" s="8"/>
      <c r="D1879" s="8"/>
      <c r="E1879" s="2"/>
      <c r="F1879" s="2"/>
      <c r="G1879" s="8"/>
      <c r="I1879" t="e">
        <f>INDEX('Helper - Drop-downs'!$C$12:$C$24,MATCH(C1879,'Helper - Drop-downs'!$A$12:$A$24,0))</f>
        <v>#N/A</v>
      </c>
      <c r="J1879" s="44" t="str">
        <f t="shared" si="58"/>
        <v xml:space="preserve"> - </v>
      </c>
      <c r="K1879" s="44" t="e">
        <f>INDEX('Helper - Inputs'!$G$15:$G$66,MATCH(J1879,'Helper - Inputs'!$D$15:$D$66,0),1)</f>
        <v>#N/A</v>
      </c>
      <c r="L1879" s="44" t="e">
        <f t="shared" si="59"/>
        <v>#N/A</v>
      </c>
    </row>
    <row r="1880" spans="1:12" x14ac:dyDescent="0.3">
      <c r="A1880" s="2"/>
      <c r="B1880" s="23"/>
      <c r="C1880" s="8"/>
      <c r="D1880" s="8"/>
      <c r="E1880" s="2"/>
      <c r="F1880" s="2"/>
      <c r="G1880" s="8"/>
      <c r="I1880" t="e">
        <f>INDEX('Helper - Drop-downs'!$C$12:$C$24,MATCH(C1880,'Helper - Drop-downs'!$A$12:$A$24,0))</f>
        <v>#N/A</v>
      </c>
      <c r="J1880" s="44" t="str">
        <f t="shared" si="58"/>
        <v xml:space="preserve"> - </v>
      </c>
      <c r="K1880" s="44" t="e">
        <f>INDEX('Helper - Inputs'!$G$15:$G$66,MATCH(J1880,'Helper - Inputs'!$D$15:$D$66,0),1)</f>
        <v>#N/A</v>
      </c>
      <c r="L1880" s="44" t="e">
        <f t="shared" si="59"/>
        <v>#N/A</v>
      </c>
    </row>
    <row r="1881" spans="1:12" x14ac:dyDescent="0.3">
      <c r="A1881" s="2"/>
      <c r="B1881" s="23"/>
      <c r="C1881" s="8"/>
      <c r="D1881" s="8"/>
      <c r="E1881" s="2"/>
      <c r="F1881" s="2"/>
      <c r="G1881" s="8"/>
      <c r="I1881" t="e">
        <f>INDEX('Helper - Drop-downs'!$C$12:$C$24,MATCH(C1881,'Helper - Drop-downs'!$A$12:$A$24,0))</f>
        <v>#N/A</v>
      </c>
      <c r="J1881" s="44" t="str">
        <f t="shared" si="58"/>
        <v xml:space="preserve"> - </v>
      </c>
      <c r="K1881" s="44" t="e">
        <f>INDEX('Helper - Inputs'!$G$15:$G$66,MATCH(J1881,'Helper - Inputs'!$D$15:$D$66,0),1)</f>
        <v>#N/A</v>
      </c>
      <c r="L1881" s="44" t="e">
        <f t="shared" si="59"/>
        <v>#N/A</v>
      </c>
    </row>
    <row r="1882" spans="1:12" x14ac:dyDescent="0.3">
      <c r="A1882" s="2"/>
      <c r="B1882" s="23"/>
      <c r="C1882" s="8"/>
      <c r="D1882" s="8"/>
      <c r="E1882" s="2"/>
      <c r="F1882" s="2"/>
      <c r="G1882" s="8"/>
      <c r="I1882" t="e">
        <f>INDEX('Helper - Drop-downs'!$C$12:$C$24,MATCH(C1882,'Helper - Drop-downs'!$A$12:$A$24,0))</f>
        <v>#N/A</v>
      </c>
      <c r="J1882" s="44" t="str">
        <f t="shared" si="58"/>
        <v xml:space="preserve"> - </v>
      </c>
      <c r="K1882" s="44" t="e">
        <f>INDEX('Helper - Inputs'!$G$15:$G$66,MATCH(J1882,'Helper - Inputs'!$D$15:$D$66,0),1)</f>
        <v>#N/A</v>
      </c>
      <c r="L1882" s="44" t="e">
        <f t="shared" si="59"/>
        <v>#N/A</v>
      </c>
    </row>
    <row r="1883" spans="1:12" x14ac:dyDescent="0.3">
      <c r="A1883" s="2"/>
      <c r="B1883" s="23"/>
      <c r="C1883" s="8"/>
      <c r="D1883" s="8"/>
      <c r="E1883" s="2"/>
      <c r="F1883" s="2"/>
      <c r="G1883" s="8"/>
      <c r="I1883" t="e">
        <f>INDEX('Helper - Drop-downs'!$C$12:$C$24,MATCH(C1883,'Helper - Drop-downs'!$A$12:$A$24,0))</f>
        <v>#N/A</v>
      </c>
      <c r="J1883" s="44" t="str">
        <f t="shared" si="58"/>
        <v xml:space="preserve"> - </v>
      </c>
      <c r="K1883" s="44" t="e">
        <f>INDEX('Helper - Inputs'!$G$15:$G$66,MATCH(J1883,'Helper - Inputs'!$D$15:$D$66,0),1)</f>
        <v>#N/A</v>
      </c>
      <c r="L1883" s="44" t="e">
        <f t="shared" si="59"/>
        <v>#N/A</v>
      </c>
    </row>
    <row r="1884" spans="1:12" x14ac:dyDescent="0.3">
      <c r="A1884" s="2"/>
      <c r="B1884" s="23"/>
      <c r="C1884" s="8"/>
      <c r="D1884" s="8"/>
      <c r="E1884" s="2"/>
      <c r="F1884" s="2"/>
      <c r="G1884" s="8"/>
      <c r="I1884" t="e">
        <f>INDEX('Helper - Drop-downs'!$C$12:$C$24,MATCH(C1884,'Helper - Drop-downs'!$A$12:$A$24,0))</f>
        <v>#N/A</v>
      </c>
      <c r="J1884" s="44" t="str">
        <f t="shared" si="58"/>
        <v xml:space="preserve"> - </v>
      </c>
      <c r="K1884" s="44" t="e">
        <f>INDEX('Helper - Inputs'!$G$15:$G$66,MATCH(J1884,'Helper - Inputs'!$D$15:$D$66,0),1)</f>
        <v>#N/A</v>
      </c>
      <c r="L1884" s="44" t="e">
        <f t="shared" si="59"/>
        <v>#N/A</v>
      </c>
    </row>
    <row r="1885" spans="1:12" x14ac:dyDescent="0.3">
      <c r="A1885" s="2"/>
      <c r="B1885" s="23"/>
      <c r="C1885" s="8"/>
      <c r="D1885" s="8"/>
      <c r="E1885" s="2"/>
      <c r="F1885" s="2"/>
      <c r="G1885" s="8"/>
      <c r="I1885" t="e">
        <f>INDEX('Helper - Drop-downs'!$C$12:$C$24,MATCH(C1885,'Helper - Drop-downs'!$A$12:$A$24,0))</f>
        <v>#N/A</v>
      </c>
      <c r="J1885" s="44" t="str">
        <f t="shared" si="58"/>
        <v xml:space="preserve"> - </v>
      </c>
      <c r="K1885" s="44" t="e">
        <f>INDEX('Helper - Inputs'!$G$15:$G$66,MATCH(J1885,'Helper - Inputs'!$D$15:$D$66,0),1)</f>
        <v>#N/A</v>
      </c>
      <c r="L1885" s="44" t="e">
        <f t="shared" si="59"/>
        <v>#N/A</v>
      </c>
    </row>
    <row r="1886" spans="1:12" x14ac:dyDescent="0.3">
      <c r="A1886" s="2"/>
      <c r="B1886" s="23"/>
      <c r="C1886" s="8"/>
      <c r="D1886" s="8"/>
      <c r="E1886" s="2"/>
      <c r="F1886" s="2"/>
      <c r="G1886" s="8"/>
      <c r="I1886" t="e">
        <f>INDEX('Helper - Drop-downs'!$C$12:$C$24,MATCH(C1886,'Helper - Drop-downs'!$A$12:$A$24,0))</f>
        <v>#N/A</v>
      </c>
      <c r="J1886" s="44" t="str">
        <f t="shared" si="58"/>
        <v xml:space="preserve"> - </v>
      </c>
      <c r="K1886" s="44" t="e">
        <f>INDEX('Helper - Inputs'!$G$15:$G$66,MATCH(J1886,'Helper - Inputs'!$D$15:$D$66,0),1)</f>
        <v>#N/A</v>
      </c>
      <c r="L1886" s="44" t="e">
        <f t="shared" si="59"/>
        <v>#N/A</v>
      </c>
    </row>
    <row r="1887" spans="1:12" x14ac:dyDescent="0.3">
      <c r="A1887" s="2"/>
      <c r="B1887" s="23"/>
      <c r="C1887" s="8"/>
      <c r="D1887" s="8"/>
      <c r="E1887" s="2"/>
      <c r="F1887" s="2"/>
      <c r="G1887" s="8"/>
      <c r="I1887" t="e">
        <f>INDEX('Helper - Drop-downs'!$C$12:$C$24,MATCH(C1887,'Helper - Drop-downs'!$A$12:$A$24,0))</f>
        <v>#N/A</v>
      </c>
      <c r="J1887" s="44" t="str">
        <f t="shared" si="58"/>
        <v xml:space="preserve"> - </v>
      </c>
      <c r="K1887" s="44" t="e">
        <f>INDEX('Helper - Inputs'!$G$15:$G$66,MATCH(J1887,'Helper - Inputs'!$D$15:$D$66,0),1)</f>
        <v>#N/A</v>
      </c>
      <c r="L1887" s="44" t="e">
        <f t="shared" si="59"/>
        <v>#N/A</v>
      </c>
    </row>
    <row r="1888" spans="1:12" x14ac:dyDescent="0.3">
      <c r="A1888" s="2"/>
      <c r="B1888" s="23"/>
      <c r="C1888" s="8"/>
      <c r="D1888" s="8"/>
      <c r="E1888" s="2"/>
      <c r="F1888" s="2"/>
      <c r="G1888" s="8"/>
      <c r="I1888" t="e">
        <f>INDEX('Helper - Drop-downs'!$C$12:$C$24,MATCH(C1888,'Helper - Drop-downs'!$A$12:$A$24,0))</f>
        <v>#N/A</v>
      </c>
      <c r="J1888" s="44" t="str">
        <f t="shared" si="58"/>
        <v xml:space="preserve"> - </v>
      </c>
      <c r="K1888" s="44" t="e">
        <f>INDEX('Helper - Inputs'!$G$15:$G$66,MATCH(J1888,'Helper - Inputs'!$D$15:$D$66,0),1)</f>
        <v>#N/A</v>
      </c>
      <c r="L1888" s="44" t="e">
        <f t="shared" si="59"/>
        <v>#N/A</v>
      </c>
    </row>
    <row r="1889" spans="1:12" x14ac:dyDescent="0.3">
      <c r="A1889" s="2"/>
      <c r="B1889" s="23"/>
      <c r="C1889" s="8"/>
      <c r="D1889" s="8"/>
      <c r="E1889" s="2"/>
      <c r="F1889" s="2"/>
      <c r="G1889" s="8"/>
      <c r="I1889" t="e">
        <f>INDEX('Helper - Drop-downs'!$C$12:$C$24,MATCH(C1889,'Helper - Drop-downs'!$A$12:$A$24,0))</f>
        <v>#N/A</v>
      </c>
      <c r="J1889" s="44" t="str">
        <f t="shared" si="58"/>
        <v xml:space="preserve"> - </v>
      </c>
      <c r="K1889" s="44" t="e">
        <f>INDEX('Helper - Inputs'!$G$15:$G$66,MATCH(J1889,'Helper - Inputs'!$D$15:$D$66,0),1)</f>
        <v>#N/A</v>
      </c>
      <c r="L1889" s="44" t="e">
        <f t="shared" si="59"/>
        <v>#N/A</v>
      </c>
    </row>
    <row r="1890" spans="1:12" x14ac:dyDescent="0.3">
      <c r="A1890" s="2"/>
      <c r="B1890" s="23"/>
      <c r="C1890" s="8"/>
      <c r="D1890" s="8"/>
      <c r="E1890" s="2"/>
      <c r="F1890" s="2"/>
      <c r="G1890" s="8"/>
      <c r="I1890" t="e">
        <f>INDEX('Helper - Drop-downs'!$C$12:$C$24,MATCH(C1890,'Helper - Drop-downs'!$A$12:$A$24,0))</f>
        <v>#N/A</v>
      </c>
      <c r="J1890" s="44" t="str">
        <f t="shared" si="58"/>
        <v xml:space="preserve"> - </v>
      </c>
      <c r="K1890" s="44" t="e">
        <f>INDEX('Helper - Inputs'!$G$15:$G$66,MATCH(J1890,'Helper - Inputs'!$D$15:$D$66,0),1)</f>
        <v>#N/A</v>
      </c>
      <c r="L1890" s="44" t="e">
        <f t="shared" si="59"/>
        <v>#N/A</v>
      </c>
    </row>
    <row r="1891" spans="1:12" x14ac:dyDescent="0.3">
      <c r="A1891" s="2"/>
      <c r="B1891" s="23"/>
      <c r="C1891" s="8"/>
      <c r="D1891" s="8"/>
      <c r="E1891" s="2"/>
      <c r="F1891" s="2"/>
      <c r="G1891" s="8"/>
      <c r="I1891" t="e">
        <f>INDEX('Helper - Drop-downs'!$C$12:$C$24,MATCH(C1891,'Helper - Drop-downs'!$A$12:$A$24,0))</f>
        <v>#N/A</v>
      </c>
      <c r="J1891" s="44" t="str">
        <f t="shared" si="58"/>
        <v xml:space="preserve"> - </v>
      </c>
      <c r="K1891" s="44" t="e">
        <f>INDEX('Helper - Inputs'!$G$15:$G$66,MATCH(J1891,'Helper - Inputs'!$D$15:$D$66,0),1)</f>
        <v>#N/A</v>
      </c>
      <c r="L1891" s="44" t="e">
        <f t="shared" si="59"/>
        <v>#N/A</v>
      </c>
    </row>
    <row r="1892" spans="1:12" x14ac:dyDescent="0.3">
      <c r="A1892" s="2"/>
      <c r="B1892" s="23"/>
      <c r="C1892" s="8"/>
      <c r="D1892" s="8"/>
      <c r="E1892" s="2"/>
      <c r="F1892" s="2"/>
      <c r="G1892" s="8"/>
      <c r="I1892" t="e">
        <f>INDEX('Helper - Drop-downs'!$C$12:$C$24,MATCH(C1892,'Helper - Drop-downs'!$A$12:$A$24,0))</f>
        <v>#N/A</v>
      </c>
      <c r="J1892" s="44" t="str">
        <f t="shared" si="58"/>
        <v xml:space="preserve"> - </v>
      </c>
      <c r="K1892" s="44" t="e">
        <f>INDEX('Helper - Inputs'!$G$15:$G$66,MATCH(J1892,'Helper - Inputs'!$D$15:$D$66,0),1)</f>
        <v>#N/A</v>
      </c>
      <c r="L1892" s="44" t="e">
        <f t="shared" si="59"/>
        <v>#N/A</v>
      </c>
    </row>
    <row r="1893" spans="1:12" x14ac:dyDescent="0.3">
      <c r="A1893" s="2"/>
      <c r="B1893" s="23"/>
      <c r="C1893" s="8"/>
      <c r="D1893" s="8"/>
      <c r="E1893" s="2"/>
      <c r="F1893" s="2"/>
      <c r="G1893" s="8"/>
      <c r="I1893" t="e">
        <f>INDEX('Helper - Drop-downs'!$C$12:$C$24,MATCH(C1893,'Helper - Drop-downs'!$A$12:$A$24,0))</f>
        <v>#N/A</v>
      </c>
      <c r="J1893" s="44" t="str">
        <f t="shared" si="58"/>
        <v xml:space="preserve"> - </v>
      </c>
      <c r="K1893" s="44" t="e">
        <f>INDEX('Helper - Inputs'!$G$15:$G$66,MATCH(J1893,'Helper - Inputs'!$D$15:$D$66,0),1)</f>
        <v>#N/A</v>
      </c>
      <c r="L1893" s="44" t="e">
        <f t="shared" si="59"/>
        <v>#N/A</v>
      </c>
    </row>
    <row r="1894" spans="1:12" x14ac:dyDescent="0.3">
      <c r="A1894" s="2"/>
      <c r="B1894" s="23"/>
      <c r="C1894" s="8"/>
      <c r="D1894" s="8"/>
      <c r="E1894" s="2"/>
      <c r="F1894" s="2"/>
      <c r="G1894" s="8"/>
      <c r="I1894" t="e">
        <f>INDEX('Helper - Drop-downs'!$C$12:$C$24,MATCH(C1894,'Helper - Drop-downs'!$A$12:$A$24,0))</f>
        <v>#N/A</v>
      </c>
      <c r="J1894" s="44" t="str">
        <f t="shared" si="58"/>
        <v xml:space="preserve"> - </v>
      </c>
      <c r="K1894" s="44" t="e">
        <f>INDEX('Helper - Inputs'!$G$15:$G$66,MATCH(J1894,'Helper - Inputs'!$D$15:$D$66,0),1)</f>
        <v>#N/A</v>
      </c>
      <c r="L1894" s="44" t="e">
        <f t="shared" si="59"/>
        <v>#N/A</v>
      </c>
    </row>
    <row r="1895" spans="1:12" x14ac:dyDescent="0.3">
      <c r="A1895" s="2"/>
      <c r="B1895" s="23"/>
      <c r="C1895" s="8"/>
      <c r="D1895" s="8"/>
      <c r="E1895" s="2"/>
      <c r="F1895" s="2"/>
      <c r="G1895" s="8"/>
      <c r="I1895" t="e">
        <f>INDEX('Helper - Drop-downs'!$C$12:$C$24,MATCH(C1895,'Helper - Drop-downs'!$A$12:$A$24,0))</f>
        <v>#N/A</v>
      </c>
      <c r="J1895" s="44" t="str">
        <f t="shared" si="58"/>
        <v xml:space="preserve"> - </v>
      </c>
      <c r="K1895" s="44" t="e">
        <f>INDEX('Helper - Inputs'!$G$15:$G$66,MATCH(J1895,'Helper - Inputs'!$D$15:$D$66,0),1)</f>
        <v>#N/A</v>
      </c>
      <c r="L1895" s="44" t="e">
        <f t="shared" si="59"/>
        <v>#N/A</v>
      </c>
    </row>
    <row r="1896" spans="1:12" x14ac:dyDescent="0.3">
      <c r="A1896" s="2"/>
      <c r="B1896" s="23"/>
      <c r="C1896" s="8"/>
      <c r="D1896" s="8"/>
      <c r="E1896" s="2"/>
      <c r="F1896" s="2"/>
      <c r="G1896" s="8"/>
      <c r="I1896" t="e">
        <f>INDEX('Helper - Drop-downs'!$C$12:$C$24,MATCH(C1896,'Helper - Drop-downs'!$A$12:$A$24,0))</f>
        <v>#N/A</v>
      </c>
      <c r="J1896" s="44" t="str">
        <f t="shared" si="58"/>
        <v xml:space="preserve"> - </v>
      </c>
      <c r="K1896" s="44" t="e">
        <f>INDEX('Helper - Inputs'!$G$15:$G$66,MATCH(J1896,'Helper - Inputs'!$D$15:$D$66,0),1)</f>
        <v>#N/A</v>
      </c>
      <c r="L1896" s="44" t="e">
        <f t="shared" si="59"/>
        <v>#N/A</v>
      </c>
    </row>
    <row r="1897" spans="1:12" x14ac:dyDescent="0.3">
      <c r="A1897" s="2"/>
      <c r="B1897" s="23"/>
      <c r="C1897" s="8"/>
      <c r="D1897" s="8"/>
      <c r="E1897" s="2"/>
      <c r="F1897" s="2"/>
      <c r="G1897" s="8"/>
      <c r="I1897" t="e">
        <f>INDEX('Helper - Drop-downs'!$C$12:$C$24,MATCH(C1897,'Helper - Drop-downs'!$A$12:$A$24,0))</f>
        <v>#N/A</v>
      </c>
      <c r="J1897" s="44" t="str">
        <f t="shared" si="58"/>
        <v xml:space="preserve"> - </v>
      </c>
      <c r="K1897" s="44" t="e">
        <f>INDEX('Helper - Inputs'!$G$15:$G$66,MATCH(J1897,'Helper - Inputs'!$D$15:$D$66,0),1)</f>
        <v>#N/A</v>
      </c>
      <c r="L1897" s="44" t="e">
        <f t="shared" si="59"/>
        <v>#N/A</v>
      </c>
    </row>
    <row r="1898" spans="1:12" x14ac:dyDescent="0.3">
      <c r="A1898" s="2"/>
      <c r="B1898" s="23"/>
      <c r="C1898" s="8"/>
      <c r="D1898" s="8"/>
      <c r="E1898" s="2"/>
      <c r="F1898" s="2"/>
      <c r="G1898" s="8"/>
      <c r="I1898" t="e">
        <f>INDEX('Helper - Drop-downs'!$C$12:$C$24,MATCH(C1898,'Helper - Drop-downs'!$A$12:$A$24,0))</f>
        <v>#N/A</v>
      </c>
      <c r="J1898" s="44" t="str">
        <f t="shared" si="58"/>
        <v xml:space="preserve"> - </v>
      </c>
      <c r="K1898" s="44" t="e">
        <f>INDEX('Helper - Inputs'!$G$15:$G$66,MATCH(J1898,'Helper - Inputs'!$D$15:$D$66,0),1)</f>
        <v>#N/A</v>
      </c>
      <c r="L1898" s="44" t="e">
        <f t="shared" si="59"/>
        <v>#N/A</v>
      </c>
    </row>
    <row r="1899" spans="1:12" x14ac:dyDescent="0.3">
      <c r="A1899" s="2"/>
      <c r="B1899" s="23"/>
      <c r="C1899" s="8"/>
      <c r="D1899" s="8"/>
      <c r="E1899" s="2"/>
      <c r="F1899" s="2"/>
      <c r="G1899" s="8"/>
      <c r="I1899" t="e">
        <f>INDEX('Helper - Drop-downs'!$C$12:$C$24,MATCH(C1899,'Helper - Drop-downs'!$A$12:$A$24,0))</f>
        <v>#N/A</v>
      </c>
      <c r="J1899" s="44" t="str">
        <f t="shared" si="58"/>
        <v xml:space="preserve"> - </v>
      </c>
      <c r="K1899" s="44" t="e">
        <f>INDEX('Helper - Inputs'!$G$15:$G$66,MATCH(J1899,'Helper - Inputs'!$D$15:$D$66,0),1)</f>
        <v>#N/A</v>
      </c>
      <c r="L1899" s="44" t="e">
        <f t="shared" si="59"/>
        <v>#N/A</v>
      </c>
    </row>
    <row r="1900" spans="1:12" x14ac:dyDescent="0.3">
      <c r="A1900" s="2"/>
      <c r="B1900" s="23"/>
      <c r="C1900" s="8"/>
      <c r="D1900" s="8"/>
      <c r="E1900" s="2"/>
      <c r="F1900" s="2"/>
      <c r="G1900" s="8"/>
      <c r="I1900" t="e">
        <f>INDEX('Helper - Drop-downs'!$C$12:$C$24,MATCH(C1900,'Helper - Drop-downs'!$A$12:$A$24,0))</f>
        <v>#N/A</v>
      </c>
      <c r="J1900" s="44" t="str">
        <f t="shared" si="58"/>
        <v xml:space="preserve"> - </v>
      </c>
      <c r="K1900" s="44" t="e">
        <f>INDEX('Helper - Inputs'!$G$15:$G$66,MATCH(J1900,'Helper - Inputs'!$D$15:$D$66,0),1)</f>
        <v>#N/A</v>
      </c>
      <c r="L1900" s="44" t="e">
        <f t="shared" si="59"/>
        <v>#N/A</v>
      </c>
    </row>
    <row r="1901" spans="1:12" x14ac:dyDescent="0.3">
      <c r="A1901" s="2"/>
      <c r="B1901" s="23"/>
      <c r="C1901" s="8"/>
      <c r="D1901" s="8"/>
      <c r="E1901" s="2"/>
      <c r="F1901" s="2"/>
      <c r="G1901" s="8"/>
      <c r="I1901" t="e">
        <f>INDEX('Helper - Drop-downs'!$C$12:$C$24,MATCH(C1901,'Helper - Drop-downs'!$A$12:$A$24,0))</f>
        <v>#N/A</v>
      </c>
      <c r="J1901" s="44" t="str">
        <f t="shared" si="58"/>
        <v xml:space="preserve"> - </v>
      </c>
      <c r="K1901" s="44" t="e">
        <f>INDEX('Helper - Inputs'!$G$15:$G$66,MATCH(J1901,'Helper - Inputs'!$D$15:$D$66,0),1)</f>
        <v>#N/A</v>
      </c>
      <c r="L1901" s="44" t="e">
        <f t="shared" si="59"/>
        <v>#N/A</v>
      </c>
    </row>
    <row r="1902" spans="1:12" x14ac:dyDescent="0.3">
      <c r="A1902" s="2"/>
      <c r="B1902" s="23"/>
      <c r="C1902" s="8"/>
      <c r="D1902" s="8"/>
      <c r="E1902" s="2"/>
      <c r="F1902" s="2"/>
      <c r="G1902" s="8"/>
      <c r="I1902" t="e">
        <f>INDEX('Helper - Drop-downs'!$C$12:$C$24,MATCH(C1902,'Helper - Drop-downs'!$A$12:$A$24,0))</f>
        <v>#N/A</v>
      </c>
      <c r="J1902" s="44" t="str">
        <f t="shared" si="58"/>
        <v xml:space="preserve"> - </v>
      </c>
      <c r="K1902" s="44" t="e">
        <f>INDEX('Helper - Inputs'!$G$15:$G$66,MATCH(J1902,'Helper - Inputs'!$D$15:$D$66,0),1)</f>
        <v>#N/A</v>
      </c>
      <c r="L1902" s="44" t="e">
        <f t="shared" si="59"/>
        <v>#N/A</v>
      </c>
    </row>
    <row r="1903" spans="1:12" x14ac:dyDescent="0.3">
      <c r="A1903" s="2"/>
      <c r="B1903" s="23"/>
      <c r="C1903" s="8"/>
      <c r="D1903" s="8"/>
      <c r="E1903" s="2"/>
      <c r="F1903" s="2"/>
      <c r="G1903" s="8"/>
      <c r="I1903" t="e">
        <f>INDEX('Helper - Drop-downs'!$C$12:$C$24,MATCH(C1903,'Helper - Drop-downs'!$A$12:$A$24,0))</f>
        <v>#N/A</v>
      </c>
      <c r="J1903" s="44" t="str">
        <f t="shared" si="58"/>
        <v xml:space="preserve"> - </v>
      </c>
      <c r="K1903" s="44" t="e">
        <f>INDEX('Helper - Inputs'!$G$15:$G$66,MATCH(J1903,'Helper - Inputs'!$D$15:$D$66,0),1)</f>
        <v>#N/A</v>
      </c>
      <c r="L1903" s="44" t="e">
        <f t="shared" si="59"/>
        <v>#N/A</v>
      </c>
    </row>
    <row r="1904" spans="1:12" x14ac:dyDescent="0.3">
      <c r="A1904" s="2"/>
      <c r="B1904" s="23"/>
      <c r="C1904" s="8"/>
      <c r="D1904" s="8"/>
      <c r="E1904" s="2"/>
      <c r="F1904" s="2"/>
      <c r="G1904" s="8"/>
      <c r="I1904" t="e">
        <f>INDEX('Helper - Drop-downs'!$C$12:$C$24,MATCH(C1904,'Helper - Drop-downs'!$A$12:$A$24,0))</f>
        <v>#N/A</v>
      </c>
      <c r="J1904" s="44" t="str">
        <f t="shared" si="58"/>
        <v xml:space="preserve"> - </v>
      </c>
      <c r="K1904" s="44" t="e">
        <f>INDEX('Helper - Inputs'!$G$15:$G$66,MATCH(J1904,'Helper - Inputs'!$D$15:$D$66,0),1)</f>
        <v>#N/A</v>
      </c>
      <c r="L1904" s="44" t="e">
        <f t="shared" si="59"/>
        <v>#N/A</v>
      </c>
    </row>
    <row r="1905" spans="1:12" x14ac:dyDescent="0.3">
      <c r="A1905" s="2"/>
      <c r="B1905" s="23"/>
      <c r="C1905" s="8"/>
      <c r="D1905" s="8"/>
      <c r="E1905" s="2"/>
      <c r="F1905" s="2"/>
      <c r="G1905" s="8"/>
      <c r="I1905" t="e">
        <f>INDEX('Helper - Drop-downs'!$C$12:$C$24,MATCH(C1905,'Helper - Drop-downs'!$A$12:$A$24,0))</f>
        <v>#N/A</v>
      </c>
      <c r="J1905" s="44" t="str">
        <f t="shared" si="58"/>
        <v xml:space="preserve"> - </v>
      </c>
      <c r="K1905" s="44" t="e">
        <f>INDEX('Helper - Inputs'!$G$15:$G$66,MATCH(J1905,'Helper - Inputs'!$D$15:$D$66,0),1)</f>
        <v>#N/A</v>
      </c>
      <c r="L1905" s="44" t="e">
        <f t="shared" si="59"/>
        <v>#N/A</v>
      </c>
    </row>
    <row r="1906" spans="1:12" x14ac:dyDescent="0.3">
      <c r="A1906" s="2"/>
      <c r="B1906" s="23"/>
      <c r="C1906" s="8"/>
      <c r="D1906" s="8"/>
      <c r="E1906" s="2"/>
      <c r="F1906" s="2"/>
      <c r="G1906" s="8"/>
      <c r="I1906" t="e">
        <f>INDEX('Helper - Drop-downs'!$C$12:$C$24,MATCH(C1906,'Helper - Drop-downs'!$A$12:$A$24,0))</f>
        <v>#N/A</v>
      </c>
      <c r="J1906" s="44" t="str">
        <f t="shared" si="58"/>
        <v xml:space="preserve"> - </v>
      </c>
      <c r="K1906" s="44" t="e">
        <f>INDEX('Helper - Inputs'!$G$15:$G$66,MATCH(J1906,'Helper - Inputs'!$D$15:$D$66,0),1)</f>
        <v>#N/A</v>
      </c>
      <c r="L1906" s="44" t="e">
        <f t="shared" si="59"/>
        <v>#N/A</v>
      </c>
    </row>
    <row r="1907" spans="1:12" x14ac:dyDescent="0.3">
      <c r="A1907" s="2"/>
      <c r="B1907" s="23"/>
      <c r="C1907" s="8"/>
      <c r="D1907" s="8"/>
      <c r="E1907" s="2"/>
      <c r="F1907" s="2"/>
      <c r="G1907" s="8"/>
      <c r="I1907" t="e">
        <f>INDEX('Helper - Drop-downs'!$C$12:$C$24,MATCH(C1907,'Helper - Drop-downs'!$A$12:$A$24,0))</f>
        <v>#N/A</v>
      </c>
      <c r="J1907" s="44" t="str">
        <f t="shared" si="58"/>
        <v xml:space="preserve"> - </v>
      </c>
      <c r="K1907" s="44" t="e">
        <f>INDEX('Helper - Inputs'!$G$15:$G$66,MATCH(J1907,'Helper - Inputs'!$D$15:$D$66,0),1)</f>
        <v>#N/A</v>
      </c>
      <c r="L1907" s="44" t="e">
        <f t="shared" si="59"/>
        <v>#N/A</v>
      </c>
    </row>
    <row r="1908" spans="1:12" x14ac:dyDescent="0.3">
      <c r="A1908" s="2"/>
      <c r="B1908" s="23"/>
      <c r="C1908" s="8"/>
      <c r="D1908" s="8"/>
      <c r="E1908" s="2"/>
      <c r="F1908" s="2"/>
      <c r="G1908" s="8"/>
      <c r="I1908" t="e">
        <f>INDEX('Helper - Drop-downs'!$C$12:$C$24,MATCH(C1908,'Helper - Drop-downs'!$A$12:$A$24,0))</f>
        <v>#N/A</v>
      </c>
      <c r="J1908" s="44" t="str">
        <f t="shared" si="58"/>
        <v xml:space="preserve"> - </v>
      </c>
      <c r="K1908" s="44" t="e">
        <f>INDEX('Helper - Inputs'!$G$15:$G$66,MATCH(J1908,'Helper - Inputs'!$D$15:$D$66,0),1)</f>
        <v>#N/A</v>
      </c>
      <c r="L1908" s="44" t="e">
        <f t="shared" si="59"/>
        <v>#N/A</v>
      </c>
    </row>
    <row r="1909" spans="1:12" x14ac:dyDescent="0.3">
      <c r="A1909" s="2"/>
      <c r="B1909" s="23"/>
      <c r="C1909" s="8"/>
      <c r="D1909" s="8"/>
      <c r="E1909" s="2"/>
      <c r="F1909" s="2"/>
      <c r="G1909" s="8"/>
      <c r="I1909" t="e">
        <f>INDEX('Helper - Drop-downs'!$C$12:$C$24,MATCH(C1909,'Helper - Drop-downs'!$A$12:$A$24,0))</f>
        <v>#N/A</v>
      </c>
      <c r="J1909" s="44" t="str">
        <f t="shared" si="58"/>
        <v xml:space="preserve"> - </v>
      </c>
      <c r="K1909" s="44" t="e">
        <f>INDEX('Helper - Inputs'!$G$15:$G$66,MATCH(J1909,'Helper - Inputs'!$D$15:$D$66,0),1)</f>
        <v>#N/A</v>
      </c>
      <c r="L1909" s="44" t="e">
        <f t="shared" si="59"/>
        <v>#N/A</v>
      </c>
    </row>
    <row r="1910" spans="1:12" x14ac:dyDescent="0.3">
      <c r="A1910" s="2"/>
      <c r="B1910" s="23"/>
      <c r="C1910" s="8"/>
      <c r="D1910" s="8"/>
      <c r="E1910" s="2"/>
      <c r="F1910" s="2"/>
      <c r="G1910" s="8"/>
      <c r="I1910" t="e">
        <f>INDEX('Helper - Drop-downs'!$C$12:$C$24,MATCH(C1910,'Helper - Drop-downs'!$A$12:$A$24,0))</f>
        <v>#N/A</v>
      </c>
      <c r="J1910" s="44" t="str">
        <f t="shared" si="58"/>
        <v xml:space="preserve"> - </v>
      </c>
      <c r="K1910" s="44" t="e">
        <f>INDEX('Helper - Inputs'!$G$15:$G$66,MATCH(J1910,'Helper - Inputs'!$D$15:$D$66,0),1)</f>
        <v>#N/A</v>
      </c>
      <c r="L1910" s="44" t="e">
        <f t="shared" si="59"/>
        <v>#N/A</v>
      </c>
    </row>
    <row r="1911" spans="1:12" x14ac:dyDescent="0.3">
      <c r="A1911" s="2"/>
      <c r="B1911" s="23"/>
      <c r="C1911" s="8"/>
      <c r="D1911" s="8"/>
      <c r="E1911" s="2"/>
      <c r="F1911" s="2"/>
      <c r="G1911" s="8"/>
      <c r="I1911" t="e">
        <f>INDEX('Helper - Drop-downs'!$C$12:$C$24,MATCH(C1911,'Helper - Drop-downs'!$A$12:$A$24,0))</f>
        <v>#N/A</v>
      </c>
      <c r="J1911" s="44" t="str">
        <f t="shared" si="58"/>
        <v xml:space="preserve"> - </v>
      </c>
      <c r="K1911" s="44" t="e">
        <f>INDEX('Helper - Inputs'!$G$15:$G$66,MATCH(J1911,'Helper - Inputs'!$D$15:$D$66,0),1)</f>
        <v>#N/A</v>
      </c>
      <c r="L1911" s="44" t="e">
        <f t="shared" si="59"/>
        <v>#N/A</v>
      </c>
    </row>
    <row r="1912" spans="1:12" x14ac:dyDescent="0.3">
      <c r="A1912" s="2"/>
      <c r="B1912" s="23"/>
      <c r="C1912" s="8"/>
      <c r="D1912" s="8"/>
      <c r="E1912" s="2"/>
      <c r="F1912" s="2"/>
      <c r="G1912" s="8"/>
      <c r="I1912" t="e">
        <f>INDEX('Helper - Drop-downs'!$C$12:$C$24,MATCH(C1912,'Helper - Drop-downs'!$A$12:$A$24,0))</f>
        <v>#N/A</v>
      </c>
      <c r="J1912" s="44" t="str">
        <f t="shared" si="58"/>
        <v xml:space="preserve"> - </v>
      </c>
      <c r="K1912" s="44" t="e">
        <f>INDEX('Helper - Inputs'!$G$15:$G$66,MATCH(J1912,'Helper - Inputs'!$D$15:$D$66,0),1)</f>
        <v>#N/A</v>
      </c>
      <c r="L1912" s="44" t="e">
        <f t="shared" si="59"/>
        <v>#N/A</v>
      </c>
    </row>
    <row r="1913" spans="1:12" x14ac:dyDescent="0.3">
      <c r="A1913" s="2"/>
      <c r="B1913" s="23"/>
      <c r="C1913" s="8"/>
      <c r="D1913" s="8"/>
      <c r="E1913" s="2"/>
      <c r="F1913" s="2"/>
      <c r="G1913" s="8"/>
      <c r="I1913" t="e">
        <f>INDEX('Helper - Drop-downs'!$C$12:$C$24,MATCH(C1913,'Helper - Drop-downs'!$A$12:$A$24,0))</f>
        <v>#N/A</v>
      </c>
      <c r="J1913" s="44" t="str">
        <f t="shared" si="58"/>
        <v xml:space="preserve"> - </v>
      </c>
      <c r="K1913" s="44" t="e">
        <f>INDEX('Helper - Inputs'!$G$15:$G$66,MATCH(J1913,'Helper - Inputs'!$D$15:$D$66,0),1)</f>
        <v>#N/A</v>
      </c>
      <c r="L1913" s="44" t="e">
        <f t="shared" si="59"/>
        <v>#N/A</v>
      </c>
    </row>
    <row r="1914" spans="1:12" x14ac:dyDescent="0.3">
      <c r="A1914" s="2"/>
      <c r="B1914" s="23"/>
      <c r="C1914" s="8"/>
      <c r="D1914" s="8"/>
      <c r="E1914" s="2"/>
      <c r="F1914" s="2"/>
      <c r="G1914" s="8"/>
      <c r="I1914" t="e">
        <f>INDEX('Helper - Drop-downs'!$C$12:$C$24,MATCH(C1914,'Helper - Drop-downs'!$A$12:$A$24,0))</f>
        <v>#N/A</v>
      </c>
      <c r="J1914" s="44" t="str">
        <f t="shared" si="58"/>
        <v xml:space="preserve"> - </v>
      </c>
      <c r="K1914" s="44" t="e">
        <f>INDEX('Helper - Inputs'!$G$15:$G$66,MATCH(J1914,'Helper - Inputs'!$D$15:$D$66,0),1)</f>
        <v>#N/A</v>
      </c>
      <c r="L1914" s="44" t="e">
        <f t="shared" si="59"/>
        <v>#N/A</v>
      </c>
    </row>
    <row r="1915" spans="1:12" x14ac:dyDescent="0.3">
      <c r="A1915" s="2"/>
      <c r="B1915" s="23"/>
      <c r="C1915" s="8"/>
      <c r="D1915" s="8"/>
      <c r="E1915" s="2"/>
      <c r="F1915" s="2"/>
      <c r="G1915" s="8"/>
      <c r="I1915" t="e">
        <f>INDEX('Helper - Drop-downs'!$C$12:$C$24,MATCH(C1915,'Helper - Drop-downs'!$A$12:$A$24,0))</f>
        <v>#N/A</v>
      </c>
      <c r="J1915" s="44" t="str">
        <f t="shared" si="58"/>
        <v xml:space="preserve"> - </v>
      </c>
      <c r="K1915" s="44" t="e">
        <f>INDEX('Helper - Inputs'!$G$15:$G$66,MATCH(J1915,'Helper - Inputs'!$D$15:$D$66,0),1)</f>
        <v>#N/A</v>
      </c>
      <c r="L1915" s="44" t="e">
        <f t="shared" si="59"/>
        <v>#N/A</v>
      </c>
    </row>
    <row r="1916" spans="1:12" x14ac:dyDescent="0.3">
      <c r="A1916" s="2"/>
      <c r="B1916" s="23"/>
      <c r="C1916" s="8"/>
      <c r="D1916" s="8"/>
      <c r="E1916" s="2"/>
      <c r="F1916" s="2"/>
      <c r="G1916" s="8"/>
      <c r="I1916" t="e">
        <f>INDEX('Helper - Drop-downs'!$C$12:$C$24,MATCH(C1916,'Helper - Drop-downs'!$A$12:$A$24,0))</f>
        <v>#N/A</v>
      </c>
      <c r="J1916" s="44" t="str">
        <f t="shared" si="58"/>
        <v xml:space="preserve"> - </v>
      </c>
      <c r="K1916" s="44" t="e">
        <f>INDEX('Helper - Inputs'!$G$15:$G$66,MATCH(J1916,'Helper - Inputs'!$D$15:$D$66,0),1)</f>
        <v>#N/A</v>
      </c>
      <c r="L1916" s="44" t="e">
        <f t="shared" si="59"/>
        <v>#N/A</v>
      </c>
    </row>
    <row r="1917" spans="1:12" x14ac:dyDescent="0.3">
      <c r="A1917" s="2"/>
      <c r="B1917" s="23"/>
      <c r="C1917" s="8"/>
      <c r="D1917" s="8"/>
      <c r="E1917" s="2"/>
      <c r="F1917" s="2"/>
      <c r="G1917" s="8"/>
      <c r="I1917" t="e">
        <f>INDEX('Helper - Drop-downs'!$C$12:$C$24,MATCH(C1917,'Helper - Drop-downs'!$A$12:$A$24,0))</f>
        <v>#N/A</v>
      </c>
      <c r="J1917" s="44" t="str">
        <f t="shared" si="58"/>
        <v xml:space="preserve"> - </v>
      </c>
      <c r="K1917" s="44" t="e">
        <f>INDEX('Helper - Inputs'!$G$15:$G$66,MATCH(J1917,'Helper - Inputs'!$D$15:$D$66,0),1)</f>
        <v>#N/A</v>
      </c>
      <c r="L1917" s="44" t="e">
        <f t="shared" si="59"/>
        <v>#N/A</v>
      </c>
    </row>
    <row r="1918" spans="1:12" x14ac:dyDescent="0.3">
      <c r="A1918" s="2"/>
      <c r="B1918" s="23"/>
      <c r="C1918" s="8"/>
      <c r="D1918" s="8"/>
      <c r="E1918" s="2"/>
      <c r="F1918" s="2"/>
      <c r="G1918" s="8"/>
      <c r="I1918" t="e">
        <f>INDEX('Helper - Drop-downs'!$C$12:$C$24,MATCH(C1918,'Helper - Drop-downs'!$A$12:$A$24,0))</f>
        <v>#N/A</v>
      </c>
      <c r="J1918" s="44" t="str">
        <f t="shared" si="58"/>
        <v xml:space="preserve"> - </v>
      </c>
      <c r="K1918" s="44" t="e">
        <f>INDEX('Helper - Inputs'!$G$15:$G$66,MATCH(J1918,'Helper - Inputs'!$D$15:$D$66,0),1)</f>
        <v>#N/A</v>
      </c>
      <c r="L1918" s="44" t="e">
        <f t="shared" si="59"/>
        <v>#N/A</v>
      </c>
    </row>
    <row r="1919" spans="1:12" x14ac:dyDescent="0.3">
      <c r="A1919" s="2"/>
      <c r="B1919" s="23"/>
      <c r="C1919" s="8"/>
      <c r="D1919" s="8"/>
      <c r="E1919" s="2"/>
      <c r="F1919" s="2"/>
      <c r="G1919" s="8"/>
      <c r="I1919" t="e">
        <f>INDEX('Helper - Drop-downs'!$C$12:$C$24,MATCH(C1919,'Helper - Drop-downs'!$A$12:$A$24,0))</f>
        <v>#N/A</v>
      </c>
      <c r="J1919" s="44" t="str">
        <f t="shared" si="58"/>
        <v xml:space="preserve"> - </v>
      </c>
      <c r="K1919" s="44" t="e">
        <f>INDEX('Helper - Inputs'!$G$15:$G$66,MATCH(J1919,'Helper - Inputs'!$D$15:$D$66,0),1)</f>
        <v>#N/A</v>
      </c>
      <c r="L1919" s="44" t="e">
        <f t="shared" si="59"/>
        <v>#N/A</v>
      </c>
    </row>
    <row r="1920" spans="1:12" x14ac:dyDescent="0.3">
      <c r="A1920" s="2"/>
      <c r="B1920" s="23"/>
      <c r="C1920" s="8"/>
      <c r="D1920" s="8"/>
      <c r="E1920" s="2"/>
      <c r="F1920" s="2"/>
      <c r="G1920" s="8"/>
      <c r="I1920" t="e">
        <f>INDEX('Helper - Drop-downs'!$C$12:$C$24,MATCH(C1920,'Helper - Drop-downs'!$A$12:$A$24,0))</f>
        <v>#N/A</v>
      </c>
      <c r="J1920" s="44" t="str">
        <f t="shared" si="58"/>
        <v xml:space="preserve"> - </v>
      </c>
      <c r="K1920" s="44" t="e">
        <f>INDEX('Helper - Inputs'!$G$15:$G$66,MATCH(J1920,'Helper - Inputs'!$D$15:$D$66,0),1)</f>
        <v>#N/A</v>
      </c>
      <c r="L1920" s="44" t="e">
        <f t="shared" si="59"/>
        <v>#N/A</v>
      </c>
    </row>
    <row r="1921" spans="1:12" x14ac:dyDescent="0.3">
      <c r="A1921" s="2"/>
      <c r="B1921" s="23"/>
      <c r="C1921" s="8"/>
      <c r="D1921" s="8"/>
      <c r="E1921" s="2"/>
      <c r="F1921" s="2"/>
      <c r="G1921" s="8"/>
      <c r="I1921" t="e">
        <f>INDEX('Helper - Drop-downs'!$C$12:$C$24,MATCH(C1921,'Helper - Drop-downs'!$A$12:$A$24,0))</f>
        <v>#N/A</v>
      </c>
      <c r="J1921" s="44" t="str">
        <f t="shared" si="58"/>
        <v xml:space="preserve"> - </v>
      </c>
      <c r="K1921" s="44" t="e">
        <f>INDEX('Helper - Inputs'!$G$15:$G$66,MATCH(J1921,'Helper - Inputs'!$D$15:$D$66,0),1)</f>
        <v>#N/A</v>
      </c>
      <c r="L1921" s="44" t="e">
        <f t="shared" si="59"/>
        <v>#N/A</v>
      </c>
    </row>
    <row r="1922" spans="1:12" x14ac:dyDescent="0.3">
      <c r="A1922" s="2"/>
      <c r="B1922" s="23"/>
      <c r="C1922" s="8"/>
      <c r="D1922" s="8"/>
      <c r="E1922" s="2"/>
      <c r="F1922" s="2"/>
      <c r="G1922" s="8"/>
      <c r="I1922" t="e">
        <f>INDEX('Helper - Drop-downs'!$C$12:$C$24,MATCH(C1922,'Helper - Drop-downs'!$A$12:$A$24,0))</f>
        <v>#N/A</v>
      </c>
      <c r="J1922" s="44" t="str">
        <f t="shared" si="58"/>
        <v xml:space="preserve"> - </v>
      </c>
      <c r="K1922" s="44" t="e">
        <f>INDEX('Helper - Inputs'!$G$15:$G$66,MATCH(J1922,'Helper - Inputs'!$D$15:$D$66,0),1)</f>
        <v>#N/A</v>
      </c>
      <c r="L1922" s="44" t="e">
        <f t="shared" si="59"/>
        <v>#N/A</v>
      </c>
    </row>
    <row r="1923" spans="1:12" x14ac:dyDescent="0.3">
      <c r="A1923" s="2"/>
      <c r="B1923" s="23"/>
      <c r="C1923" s="8"/>
      <c r="D1923" s="8"/>
      <c r="E1923" s="2"/>
      <c r="F1923" s="2"/>
      <c r="G1923" s="8"/>
      <c r="I1923" t="e">
        <f>INDEX('Helper - Drop-downs'!$C$12:$C$24,MATCH(C1923,'Helper - Drop-downs'!$A$12:$A$24,0))</f>
        <v>#N/A</v>
      </c>
      <c r="J1923" s="44" t="str">
        <f t="shared" si="58"/>
        <v xml:space="preserve"> - </v>
      </c>
      <c r="K1923" s="44" t="e">
        <f>INDEX('Helper - Inputs'!$G$15:$G$66,MATCH(J1923,'Helper - Inputs'!$D$15:$D$66,0),1)</f>
        <v>#N/A</v>
      </c>
      <c r="L1923" s="44" t="e">
        <f t="shared" si="59"/>
        <v>#N/A</v>
      </c>
    </row>
    <row r="1924" spans="1:12" x14ac:dyDescent="0.3">
      <c r="A1924" s="2"/>
      <c r="B1924" s="23"/>
      <c r="C1924" s="8"/>
      <c r="D1924" s="8"/>
      <c r="E1924" s="2"/>
      <c r="F1924" s="2"/>
      <c r="G1924" s="8"/>
      <c r="I1924" t="e">
        <f>INDEX('Helper - Drop-downs'!$C$12:$C$24,MATCH(C1924,'Helper - Drop-downs'!$A$12:$A$24,0))</f>
        <v>#N/A</v>
      </c>
      <c r="J1924" s="44" t="str">
        <f t="shared" si="58"/>
        <v xml:space="preserve"> - </v>
      </c>
      <c r="K1924" s="44" t="e">
        <f>INDEX('Helper - Inputs'!$G$15:$G$66,MATCH(J1924,'Helper - Inputs'!$D$15:$D$66,0),1)</f>
        <v>#N/A</v>
      </c>
      <c r="L1924" s="44" t="e">
        <f t="shared" si="59"/>
        <v>#N/A</v>
      </c>
    </row>
    <row r="1925" spans="1:12" x14ac:dyDescent="0.3">
      <c r="A1925" s="2"/>
      <c r="B1925" s="23"/>
      <c r="C1925" s="8"/>
      <c r="D1925" s="8"/>
      <c r="E1925" s="2"/>
      <c r="F1925" s="2"/>
      <c r="G1925" s="8"/>
      <c r="I1925" t="e">
        <f>INDEX('Helper - Drop-downs'!$C$12:$C$24,MATCH(C1925,'Helper - Drop-downs'!$A$12:$A$24,0))</f>
        <v>#N/A</v>
      </c>
      <c r="J1925" s="44" t="str">
        <f t="shared" si="58"/>
        <v xml:space="preserve"> - </v>
      </c>
      <c r="K1925" s="44" t="e">
        <f>INDEX('Helper - Inputs'!$G$15:$G$66,MATCH(J1925,'Helper - Inputs'!$D$15:$D$66,0),1)</f>
        <v>#N/A</v>
      </c>
      <c r="L1925" s="44" t="e">
        <f t="shared" si="59"/>
        <v>#N/A</v>
      </c>
    </row>
    <row r="1926" spans="1:12" x14ac:dyDescent="0.3">
      <c r="A1926" s="2"/>
      <c r="B1926" s="23"/>
      <c r="C1926" s="8"/>
      <c r="D1926" s="8"/>
      <c r="E1926" s="2"/>
      <c r="F1926" s="2"/>
      <c r="G1926" s="8"/>
      <c r="I1926" t="e">
        <f>INDEX('Helper - Drop-downs'!$C$12:$C$24,MATCH(C1926,'Helper - Drop-downs'!$A$12:$A$24,0))</f>
        <v>#N/A</v>
      </c>
      <c r="J1926" s="44" t="str">
        <f t="shared" ref="J1926:J1989" si="60">E1926&amp;" - "&amp;F1926</f>
        <v xml:space="preserve"> - </v>
      </c>
      <c r="K1926" s="44" t="e">
        <f>INDEX('Helper - Inputs'!$G$15:$G$66,MATCH(J1926,'Helper - Inputs'!$D$15:$D$66,0),1)</f>
        <v>#N/A</v>
      </c>
      <c r="L1926" s="44" t="e">
        <f t="shared" ref="L1926:L1989" si="61">E1926&amp;" - "&amp;K1926</f>
        <v>#N/A</v>
      </c>
    </row>
    <row r="1927" spans="1:12" x14ac:dyDescent="0.3">
      <c r="A1927" s="2"/>
      <c r="B1927" s="23"/>
      <c r="C1927" s="8"/>
      <c r="D1927" s="8"/>
      <c r="E1927" s="2"/>
      <c r="F1927" s="2"/>
      <c r="G1927" s="8"/>
      <c r="I1927" t="e">
        <f>INDEX('Helper - Drop-downs'!$C$12:$C$24,MATCH(C1927,'Helper - Drop-downs'!$A$12:$A$24,0))</f>
        <v>#N/A</v>
      </c>
      <c r="J1927" s="44" t="str">
        <f t="shared" si="60"/>
        <v xml:space="preserve"> - </v>
      </c>
      <c r="K1927" s="44" t="e">
        <f>INDEX('Helper - Inputs'!$G$15:$G$66,MATCH(J1927,'Helper - Inputs'!$D$15:$D$66,0),1)</f>
        <v>#N/A</v>
      </c>
      <c r="L1927" s="44" t="e">
        <f t="shared" si="61"/>
        <v>#N/A</v>
      </c>
    </row>
    <row r="1928" spans="1:12" x14ac:dyDescent="0.3">
      <c r="A1928" s="2"/>
      <c r="B1928" s="23"/>
      <c r="C1928" s="8"/>
      <c r="D1928" s="8"/>
      <c r="E1928" s="2"/>
      <c r="F1928" s="2"/>
      <c r="G1928" s="8"/>
      <c r="I1928" t="e">
        <f>INDEX('Helper - Drop-downs'!$C$12:$C$24,MATCH(C1928,'Helper - Drop-downs'!$A$12:$A$24,0))</f>
        <v>#N/A</v>
      </c>
      <c r="J1928" s="44" t="str">
        <f t="shared" si="60"/>
        <v xml:space="preserve"> - </v>
      </c>
      <c r="K1928" s="44" t="e">
        <f>INDEX('Helper - Inputs'!$G$15:$G$66,MATCH(J1928,'Helper - Inputs'!$D$15:$D$66,0),1)</f>
        <v>#N/A</v>
      </c>
      <c r="L1928" s="44" t="e">
        <f t="shared" si="61"/>
        <v>#N/A</v>
      </c>
    </row>
    <row r="1929" spans="1:12" x14ac:dyDescent="0.3">
      <c r="A1929" s="2"/>
      <c r="B1929" s="23"/>
      <c r="C1929" s="8"/>
      <c r="D1929" s="8"/>
      <c r="E1929" s="2"/>
      <c r="F1929" s="2"/>
      <c r="G1929" s="8"/>
      <c r="I1929" t="e">
        <f>INDEX('Helper - Drop-downs'!$C$12:$C$24,MATCH(C1929,'Helper - Drop-downs'!$A$12:$A$24,0))</f>
        <v>#N/A</v>
      </c>
      <c r="J1929" s="44" t="str">
        <f t="shared" si="60"/>
        <v xml:space="preserve"> - </v>
      </c>
      <c r="K1929" s="44" t="e">
        <f>INDEX('Helper - Inputs'!$G$15:$G$66,MATCH(J1929,'Helper - Inputs'!$D$15:$D$66,0),1)</f>
        <v>#N/A</v>
      </c>
      <c r="L1929" s="44" t="e">
        <f t="shared" si="61"/>
        <v>#N/A</v>
      </c>
    </row>
    <row r="1930" spans="1:12" x14ac:dyDescent="0.3">
      <c r="A1930" s="2"/>
      <c r="B1930" s="23"/>
      <c r="C1930" s="8"/>
      <c r="D1930" s="8"/>
      <c r="E1930" s="2"/>
      <c r="F1930" s="2"/>
      <c r="G1930" s="8"/>
      <c r="I1930" t="e">
        <f>INDEX('Helper - Drop-downs'!$C$12:$C$24,MATCH(C1930,'Helper - Drop-downs'!$A$12:$A$24,0))</f>
        <v>#N/A</v>
      </c>
      <c r="J1930" s="44" t="str">
        <f t="shared" si="60"/>
        <v xml:space="preserve"> - </v>
      </c>
      <c r="K1930" s="44" t="e">
        <f>INDEX('Helper - Inputs'!$G$15:$G$66,MATCH(J1930,'Helper - Inputs'!$D$15:$D$66,0),1)</f>
        <v>#N/A</v>
      </c>
      <c r="L1930" s="44" t="e">
        <f t="shared" si="61"/>
        <v>#N/A</v>
      </c>
    </row>
    <row r="1931" spans="1:12" x14ac:dyDescent="0.3">
      <c r="A1931" s="2"/>
      <c r="B1931" s="23"/>
      <c r="C1931" s="8"/>
      <c r="D1931" s="8"/>
      <c r="E1931" s="2"/>
      <c r="F1931" s="2"/>
      <c r="G1931" s="8"/>
      <c r="I1931" t="e">
        <f>INDEX('Helper - Drop-downs'!$C$12:$C$24,MATCH(C1931,'Helper - Drop-downs'!$A$12:$A$24,0))</f>
        <v>#N/A</v>
      </c>
      <c r="J1931" s="44" t="str">
        <f t="shared" si="60"/>
        <v xml:space="preserve"> - </v>
      </c>
      <c r="K1931" s="44" t="e">
        <f>INDEX('Helper - Inputs'!$G$15:$G$66,MATCH(J1931,'Helper - Inputs'!$D$15:$D$66,0),1)</f>
        <v>#N/A</v>
      </c>
      <c r="L1931" s="44" t="e">
        <f t="shared" si="61"/>
        <v>#N/A</v>
      </c>
    </row>
    <row r="1932" spans="1:12" x14ac:dyDescent="0.3">
      <c r="A1932" s="2"/>
      <c r="B1932" s="23"/>
      <c r="C1932" s="8"/>
      <c r="D1932" s="8"/>
      <c r="E1932" s="2"/>
      <c r="F1932" s="2"/>
      <c r="G1932" s="8"/>
      <c r="I1932" t="e">
        <f>INDEX('Helper - Drop-downs'!$C$12:$C$24,MATCH(C1932,'Helper - Drop-downs'!$A$12:$A$24,0))</f>
        <v>#N/A</v>
      </c>
      <c r="J1932" s="44" t="str">
        <f t="shared" si="60"/>
        <v xml:space="preserve"> - </v>
      </c>
      <c r="K1932" s="44" t="e">
        <f>INDEX('Helper - Inputs'!$G$15:$G$66,MATCH(J1932,'Helper - Inputs'!$D$15:$D$66,0),1)</f>
        <v>#N/A</v>
      </c>
      <c r="L1932" s="44" t="e">
        <f t="shared" si="61"/>
        <v>#N/A</v>
      </c>
    </row>
    <row r="1933" spans="1:12" x14ac:dyDescent="0.3">
      <c r="A1933" s="2"/>
      <c r="B1933" s="23"/>
      <c r="C1933" s="8"/>
      <c r="D1933" s="8"/>
      <c r="E1933" s="2"/>
      <c r="F1933" s="2"/>
      <c r="G1933" s="8"/>
      <c r="I1933" t="e">
        <f>INDEX('Helper - Drop-downs'!$C$12:$C$24,MATCH(C1933,'Helper - Drop-downs'!$A$12:$A$24,0))</f>
        <v>#N/A</v>
      </c>
      <c r="J1933" s="44" t="str">
        <f t="shared" si="60"/>
        <v xml:space="preserve"> - </v>
      </c>
      <c r="K1933" s="44" t="e">
        <f>INDEX('Helper - Inputs'!$G$15:$G$66,MATCH(J1933,'Helper - Inputs'!$D$15:$D$66,0),1)</f>
        <v>#N/A</v>
      </c>
      <c r="L1933" s="44" t="e">
        <f t="shared" si="61"/>
        <v>#N/A</v>
      </c>
    </row>
    <row r="1934" spans="1:12" x14ac:dyDescent="0.3">
      <c r="A1934" s="2"/>
      <c r="B1934" s="23"/>
      <c r="C1934" s="8"/>
      <c r="D1934" s="8"/>
      <c r="E1934" s="2"/>
      <c r="F1934" s="2"/>
      <c r="G1934" s="8"/>
      <c r="I1934" t="e">
        <f>INDEX('Helper - Drop-downs'!$C$12:$C$24,MATCH(C1934,'Helper - Drop-downs'!$A$12:$A$24,0))</f>
        <v>#N/A</v>
      </c>
      <c r="J1934" s="44" t="str">
        <f t="shared" si="60"/>
        <v xml:space="preserve"> - </v>
      </c>
      <c r="K1934" s="44" t="e">
        <f>INDEX('Helper - Inputs'!$G$15:$G$66,MATCH(J1934,'Helper - Inputs'!$D$15:$D$66,0),1)</f>
        <v>#N/A</v>
      </c>
      <c r="L1934" s="44" t="e">
        <f t="shared" si="61"/>
        <v>#N/A</v>
      </c>
    </row>
    <row r="1935" spans="1:12" x14ac:dyDescent="0.3">
      <c r="A1935" s="2"/>
      <c r="B1935" s="23"/>
      <c r="C1935" s="8"/>
      <c r="D1935" s="8"/>
      <c r="E1935" s="2"/>
      <c r="F1935" s="2"/>
      <c r="G1935" s="8"/>
      <c r="I1935" t="e">
        <f>INDEX('Helper - Drop-downs'!$C$12:$C$24,MATCH(C1935,'Helper - Drop-downs'!$A$12:$A$24,0))</f>
        <v>#N/A</v>
      </c>
      <c r="J1935" s="44" t="str">
        <f t="shared" si="60"/>
        <v xml:space="preserve"> - </v>
      </c>
      <c r="K1935" s="44" t="e">
        <f>INDEX('Helper - Inputs'!$G$15:$G$66,MATCH(J1935,'Helper - Inputs'!$D$15:$D$66,0),1)</f>
        <v>#N/A</v>
      </c>
      <c r="L1935" s="44" t="e">
        <f t="shared" si="61"/>
        <v>#N/A</v>
      </c>
    </row>
    <row r="1936" spans="1:12" x14ac:dyDescent="0.3">
      <c r="A1936" s="2"/>
      <c r="B1936" s="23"/>
      <c r="C1936" s="8"/>
      <c r="D1936" s="8"/>
      <c r="E1936" s="2"/>
      <c r="F1936" s="2"/>
      <c r="G1936" s="8"/>
      <c r="I1936" t="e">
        <f>INDEX('Helper - Drop-downs'!$C$12:$C$24,MATCH(C1936,'Helper - Drop-downs'!$A$12:$A$24,0))</f>
        <v>#N/A</v>
      </c>
      <c r="J1936" s="44" t="str">
        <f t="shared" si="60"/>
        <v xml:space="preserve"> - </v>
      </c>
      <c r="K1936" s="44" t="e">
        <f>INDEX('Helper - Inputs'!$G$15:$G$66,MATCH(J1936,'Helper - Inputs'!$D$15:$D$66,0),1)</f>
        <v>#N/A</v>
      </c>
      <c r="L1936" s="44" t="e">
        <f t="shared" si="61"/>
        <v>#N/A</v>
      </c>
    </row>
    <row r="1937" spans="1:12" x14ac:dyDescent="0.3">
      <c r="A1937" s="2"/>
      <c r="B1937" s="23"/>
      <c r="C1937" s="8"/>
      <c r="D1937" s="8"/>
      <c r="E1937" s="2"/>
      <c r="F1937" s="2"/>
      <c r="G1937" s="8"/>
      <c r="I1937" t="e">
        <f>INDEX('Helper - Drop-downs'!$C$12:$C$24,MATCH(C1937,'Helper - Drop-downs'!$A$12:$A$24,0))</f>
        <v>#N/A</v>
      </c>
      <c r="J1937" s="44" t="str">
        <f t="shared" si="60"/>
        <v xml:space="preserve"> - </v>
      </c>
      <c r="K1937" s="44" t="e">
        <f>INDEX('Helper - Inputs'!$G$15:$G$66,MATCH(J1937,'Helper - Inputs'!$D$15:$D$66,0),1)</f>
        <v>#N/A</v>
      </c>
      <c r="L1937" s="44" t="e">
        <f t="shared" si="61"/>
        <v>#N/A</v>
      </c>
    </row>
    <row r="1938" spans="1:12" x14ac:dyDescent="0.3">
      <c r="A1938" s="2"/>
      <c r="B1938" s="23"/>
      <c r="C1938" s="8"/>
      <c r="D1938" s="8"/>
      <c r="E1938" s="2"/>
      <c r="F1938" s="2"/>
      <c r="G1938" s="8"/>
      <c r="I1938" t="e">
        <f>INDEX('Helper - Drop-downs'!$C$12:$C$24,MATCH(C1938,'Helper - Drop-downs'!$A$12:$A$24,0))</f>
        <v>#N/A</v>
      </c>
      <c r="J1938" s="44" t="str">
        <f t="shared" si="60"/>
        <v xml:space="preserve"> - </v>
      </c>
      <c r="K1938" s="44" t="e">
        <f>INDEX('Helper - Inputs'!$G$15:$G$66,MATCH(J1938,'Helper - Inputs'!$D$15:$D$66,0),1)</f>
        <v>#N/A</v>
      </c>
      <c r="L1938" s="44" t="e">
        <f t="shared" si="61"/>
        <v>#N/A</v>
      </c>
    </row>
    <row r="1939" spans="1:12" x14ac:dyDescent="0.3">
      <c r="A1939" s="2"/>
      <c r="B1939" s="23"/>
      <c r="C1939" s="8"/>
      <c r="D1939" s="8"/>
      <c r="E1939" s="2"/>
      <c r="F1939" s="2"/>
      <c r="G1939" s="8"/>
      <c r="I1939" t="e">
        <f>INDEX('Helper - Drop-downs'!$C$12:$C$24,MATCH(C1939,'Helper - Drop-downs'!$A$12:$A$24,0))</f>
        <v>#N/A</v>
      </c>
      <c r="J1939" s="44" t="str">
        <f t="shared" si="60"/>
        <v xml:space="preserve"> - </v>
      </c>
      <c r="K1939" s="44" t="e">
        <f>INDEX('Helper - Inputs'!$G$15:$G$66,MATCH(J1939,'Helper - Inputs'!$D$15:$D$66,0),1)</f>
        <v>#N/A</v>
      </c>
      <c r="L1939" s="44" t="e">
        <f t="shared" si="61"/>
        <v>#N/A</v>
      </c>
    </row>
    <row r="1940" spans="1:12" x14ac:dyDescent="0.3">
      <c r="A1940" s="2"/>
      <c r="B1940" s="23"/>
      <c r="C1940" s="8"/>
      <c r="D1940" s="8"/>
      <c r="E1940" s="2"/>
      <c r="F1940" s="2"/>
      <c r="G1940" s="8"/>
      <c r="I1940" t="e">
        <f>INDEX('Helper - Drop-downs'!$C$12:$C$24,MATCH(C1940,'Helper - Drop-downs'!$A$12:$A$24,0))</f>
        <v>#N/A</v>
      </c>
      <c r="J1940" s="44" t="str">
        <f t="shared" si="60"/>
        <v xml:space="preserve"> - </v>
      </c>
      <c r="K1940" s="44" t="e">
        <f>INDEX('Helper - Inputs'!$G$15:$G$66,MATCH(J1940,'Helper - Inputs'!$D$15:$D$66,0),1)</f>
        <v>#N/A</v>
      </c>
      <c r="L1940" s="44" t="e">
        <f t="shared" si="61"/>
        <v>#N/A</v>
      </c>
    </row>
    <row r="1941" spans="1:12" x14ac:dyDescent="0.3">
      <c r="A1941" s="2"/>
      <c r="B1941" s="23"/>
      <c r="C1941" s="8"/>
      <c r="D1941" s="8"/>
      <c r="E1941" s="2"/>
      <c r="F1941" s="2"/>
      <c r="G1941" s="8"/>
      <c r="I1941" t="e">
        <f>INDEX('Helper - Drop-downs'!$C$12:$C$24,MATCH(C1941,'Helper - Drop-downs'!$A$12:$A$24,0))</f>
        <v>#N/A</v>
      </c>
      <c r="J1941" s="44" t="str">
        <f t="shared" si="60"/>
        <v xml:space="preserve"> - </v>
      </c>
      <c r="K1941" s="44" t="e">
        <f>INDEX('Helper - Inputs'!$G$15:$G$66,MATCH(J1941,'Helper - Inputs'!$D$15:$D$66,0),1)</f>
        <v>#N/A</v>
      </c>
      <c r="L1941" s="44" t="e">
        <f t="shared" si="61"/>
        <v>#N/A</v>
      </c>
    </row>
    <row r="1942" spans="1:12" x14ac:dyDescent="0.3">
      <c r="A1942" s="2"/>
      <c r="B1942" s="23"/>
      <c r="C1942" s="8"/>
      <c r="D1942" s="8"/>
      <c r="E1942" s="2"/>
      <c r="F1942" s="2"/>
      <c r="G1942" s="8"/>
      <c r="I1942" t="e">
        <f>INDEX('Helper - Drop-downs'!$C$12:$C$24,MATCH(C1942,'Helper - Drop-downs'!$A$12:$A$24,0))</f>
        <v>#N/A</v>
      </c>
      <c r="J1942" s="44" t="str">
        <f t="shared" si="60"/>
        <v xml:space="preserve"> - </v>
      </c>
      <c r="K1942" s="44" t="e">
        <f>INDEX('Helper - Inputs'!$G$15:$G$66,MATCH(J1942,'Helper - Inputs'!$D$15:$D$66,0),1)</f>
        <v>#N/A</v>
      </c>
      <c r="L1942" s="44" t="e">
        <f t="shared" si="61"/>
        <v>#N/A</v>
      </c>
    </row>
    <row r="1943" spans="1:12" x14ac:dyDescent="0.3">
      <c r="A1943" s="2"/>
      <c r="B1943" s="23"/>
      <c r="C1943" s="8"/>
      <c r="D1943" s="8"/>
      <c r="E1943" s="2"/>
      <c r="F1943" s="2"/>
      <c r="G1943" s="8"/>
      <c r="I1943" t="e">
        <f>INDEX('Helper - Drop-downs'!$C$12:$C$24,MATCH(C1943,'Helper - Drop-downs'!$A$12:$A$24,0))</f>
        <v>#N/A</v>
      </c>
      <c r="J1943" s="44" t="str">
        <f t="shared" si="60"/>
        <v xml:space="preserve"> - </v>
      </c>
      <c r="K1943" s="44" t="e">
        <f>INDEX('Helper - Inputs'!$G$15:$G$66,MATCH(J1943,'Helper - Inputs'!$D$15:$D$66,0),1)</f>
        <v>#N/A</v>
      </c>
      <c r="L1943" s="44" t="e">
        <f t="shared" si="61"/>
        <v>#N/A</v>
      </c>
    </row>
    <row r="1944" spans="1:12" x14ac:dyDescent="0.3">
      <c r="A1944" s="2"/>
      <c r="B1944" s="23"/>
      <c r="C1944" s="8"/>
      <c r="D1944" s="8"/>
      <c r="E1944" s="2"/>
      <c r="F1944" s="2"/>
      <c r="G1944" s="8"/>
      <c r="I1944" t="e">
        <f>INDEX('Helper - Drop-downs'!$C$12:$C$24,MATCH(C1944,'Helper - Drop-downs'!$A$12:$A$24,0))</f>
        <v>#N/A</v>
      </c>
      <c r="J1944" s="44" t="str">
        <f t="shared" si="60"/>
        <v xml:space="preserve"> - </v>
      </c>
      <c r="K1944" s="44" t="e">
        <f>INDEX('Helper - Inputs'!$G$15:$G$66,MATCH(J1944,'Helper - Inputs'!$D$15:$D$66,0),1)</f>
        <v>#N/A</v>
      </c>
      <c r="L1944" s="44" t="e">
        <f t="shared" si="61"/>
        <v>#N/A</v>
      </c>
    </row>
    <row r="1945" spans="1:12" x14ac:dyDescent="0.3">
      <c r="A1945" s="2"/>
      <c r="B1945" s="23"/>
      <c r="C1945" s="8"/>
      <c r="D1945" s="8"/>
      <c r="E1945" s="2"/>
      <c r="F1945" s="2"/>
      <c r="G1945" s="8"/>
      <c r="I1945" t="e">
        <f>INDEX('Helper - Drop-downs'!$C$12:$C$24,MATCH(C1945,'Helper - Drop-downs'!$A$12:$A$24,0))</f>
        <v>#N/A</v>
      </c>
      <c r="J1945" s="44" t="str">
        <f t="shared" si="60"/>
        <v xml:space="preserve"> - </v>
      </c>
      <c r="K1945" s="44" t="e">
        <f>INDEX('Helper - Inputs'!$G$15:$G$66,MATCH(J1945,'Helper - Inputs'!$D$15:$D$66,0),1)</f>
        <v>#N/A</v>
      </c>
      <c r="L1945" s="44" t="e">
        <f t="shared" si="61"/>
        <v>#N/A</v>
      </c>
    </row>
    <row r="1946" spans="1:12" x14ac:dyDescent="0.3">
      <c r="A1946" s="2"/>
      <c r="B1946" s="23"/>
      <c r="C1946" s="8"/>
      <c r="D1946" s="8"/>
      <c r="E1946" s="2"/>
      <c r="F1946" s="2"/>
      <c r="G1946" s="8"/>
      <c r="I1946" t="e">
        <f>INDEX('Helper - Drop-downs'!$C$12:$C$24,MATCH(C1946,'Helper - Drop-downs'!$A$12:$A$24,0))</f>
        <v>#N/A</v>
      </c>
      <c r="J1946" s="44" t="str">
        <f t="shared" si="60"/>
        <v xml:space="preserve"> - </v>
      </c>
      <c r="K1946" s="44" t="e">
        <f>INDEX('Helper - Inputs'!$G$15:$G$66,MATCH(J1946,'Helper - Inputs'!$D$15:$D$66,0),1)</f>
        <v>#N/A</v>
      </c>
      <c r="L1946" s="44" t="e">
        <f t="shared" si="61"/>
        <v>#N/A</v>
      </c>
    </row>
    <row r="1947" spans="1:12" x14ac:dyDescent="0.3">
      <c r="A1947" s="2"/>
      <c r="B1947" s="23"/>
      <c r="C1947" s="8"/>
      <c r="D1947" s="8"/>
      <c r="E1947" s="2"/>
      <c r="F1947" s="2"/>
      <c r="G1947" s="8"/>
      <c r="I1947" t="e">
        <f>INDEX('Helper - Drop-downs'!$C$12:$C$24,MATCH(C1947,'Helper - Drop-downs'!$A$12:$A$24,0))</f>
        <v>#N/A</v>
      </c>
      <c r="J1947" s="44" t="str">
        <f t="shared" si="60"/>
        <v xml:space="preserve"> - </v>
      </c>
      <c r="K1947" s="44" t="e">
        <f>INDEX('Helper - Inputs'!$G$15:$G$66,MATCH(J1947,'Helper - Inputs'!$D$15:$D$66,0),1)</f>
        <v>#N/A</v>
      </c>
      <c r="L1947" s="44" t="e">
        <f t="shared" si="61"/>
        <v>#N/A</v>
      </c>
    </row>
    <row r="1948" spans="1:12" x14ac:dyDescent="0.3">
      <c r="A1948" s="2"/>
      <c r="B1948" s="23"/>
      <c r="C1948" s="8"/>
      <c r="D1948" s="8"/>
      <c r="E1948" s="2"/>
      <c r="F1948" s="2"/>
      <c r="G1948" s="8"/>
      <c r="I1948" t="e">
        <f>INDEX('Helper - Drop-downs'!$C$12:$C$24,MATCH(C1948,'Helper - Drop-downs'!$A$12:$A$24,0))</f>
        <v>#N/A</v>
      </c>
      <c r="J1948" s="44" t="str">
        <f t="shared" si="60"/>
        <v xml:space="preserve"> - </v>
      </c>
      <c r="K1948" s="44" t="e">
        <f>INDEX('Helper - Inputs'!$G$15:$G$66,MATCH(J1948,'Helper - Inputs'!$D$15:$D$66,0),1)</f>
        <v>#N/A</v>
      </c>
      <c r="L1948" s="44" t="e">
        <f t="shared" si="61"/>
        <v>#N/A</v>
      </c>
    </row>
    <row r="1949" spans="1:12" x14ac:dyDescent="0.3">
      <c r="A1949" s="2"/>
      <c r="B1949" s="23"/>
      <c r="C1949" s="8"/>
      <c r="D1949" s="8"/>
      <c r="E1949" s="2"/>
      <c r="F1949" s="2"/>
      <c r="G1949" s="8"/>
      <c r="I1949" t="e">
        <f>INDEX('Helper - Drop-downs'!$C$12:$C$24,MATCH(C1949,'Helper - Drop-downs'!$A$12:$A$24,0))</f>
        <v>#N/A</v>
      </c>
      <c r="J1949" s="44" t="str">
        <f t="shared" si="60"/>
        <v xml:space="preserve"> - </v>
      </c>
      <c r="K1949" s="44" t="e">
        <f>INDEX('Helper - Inputs'!$G$15:$G$66,MATCH(J1949,'Helper - Inputs'!$D$15:$D$66,0),1)</f>
        <v>#N/A</v>
      </c>
      <c r="L1949" s="44" t="e">
        <f t="shared" si="61"/>
        <v>#N/A</v>
      </c>
    </row>
    <row r="1950" spans="1:12" x14ac:dyDescent="0.3">
      <c r="A1950" s="2"/>
      <c r="B1950" s="23"/>
      <c r="C1950" s="8"/>
      <c r="D1950" s="8"/>
      <c r="E1950" s="2"/>
      <c r="F1950" s="2"/>
      <c r="G1950" s="8"/>
      <c r="I1950" t="e">
        <f>INDEX('Helper - Drop-downs'!$C$12:$C$24,MATCH(C1950,'Helper - Drop-downs'!$A$12:$A$24,0))</f>
        <v>#N/A</v>
      </c>
      <c r="J1950" s="44" t="str">
        <f t="shared" si="60"/>
        <v xml:space="preserve"> - </v>
      </c>
      <c r="K1950" s="44" t="e">
        <f>INDEX('Helper - Inputs'!$G$15:$G$66,MATCH(J1950,'Helper - Inputs'!$D$15:$D$66,0),1)</f>
        <v>#N/A</v>
      </c>
      <c r="L1950" s="44" t="e">
        <f t="shared" si="61"/>
        <v>#N/A</v>
      </c>
    </row>
    <row r="1951" spans="1:12" x14ac:dyDescent="0.3">
      <c r="A1951" s="2"/>
      <c r="B1951" s="23"/>
      <c r="C1951" s="8"/>
      <c r="D1951" s="8"/>
      <c r="E1951" s="2"/>
      <c r="F1951" s="2"/>
      <c r="G1951" s="8"/>
      <c r="I1951" t="e">
        <f>INDEX('Helper - Drop-downs'!$C$12:$C$24,MATCH(C1951,'Helper - Drop-downs'!$A$12:$A$24,0))</f>
        <v>#N/A</v>
      </c>
      <c r="J1951" s="44" t="str">
        <f t="shared" si="60"/>
        <v xml:space="preserve"> - </v>
      </c>
      <c r="K1951" s="44" t="e">
        <f>INDEX('Helper - Inputs'!$G$15:$G$66,MATCH(J1951,'Helper - Inputs'!$D$15:$D$66,0),1)</f>
        <v>#N/A</v>
      </c>
      <c r="L1951" s="44" t="e">
        <f t="shared" si="61"/>
        <v>#N/A</v>
      </c>
    </row>
    <row r="1952" spans="1:12" x14ac:dyDescent="0.3">
      <c r="A1952" s="2"/>
      <c r="B1952" s="23"/>
      <c r="C1952" s="8"/>
      <c r="D1952" s="8"/>
      <c r="E1952" s="2"/>
      <c r="F1952" s="2"/>
      <c r="G1952" s="8"/>
      <c r="I1952" t="e">
        <f>INDEX('Helper - Drop-downs'!$C$12:$C$24,MATCH(C1952,'Helper - Drop-downs'!$A$12:$A$24,0))</f>
        <v>#N/A</v>
      </c>
      <c r="J1952" s="44" t="str">
        <f t="shared" si="60"/>
        <v xml:space="preserve"> - </v>
      </c>
      <c r="K1952" s="44" t="e">
        <f>INDEX('Helper - Inputs'!$G$15:$G$66,MATCH(J1952,'Helper - Inputs'!$D$15:$D$66,0),1)</f>
        <v>#N/A</v>
      </c>
      <c r="L1952" s="44" t="e">
        <f t="shared" si="61"/>
        <v>#N/A</v>
      </c>
    </row>
    <row r="1953" spans="1:12" x14ac:dyDescent="0.3">
      <c r="A1953" s="2"/>
      <c r="B1953" s="23"/>
      <c r="C1953" s="8"/>
      <c r="D1953" s="8"/>
      <c r="E1953" s="2"/>
      <c r="F1953" s="2"/>
      <c r="G1953" s="8"/>
      <c r="I1953" t="e">
        <f>INDEX('Helper - Drop-downs'!$C$12:$C$24,MATCH(C1953,'Helper - Drop-downs'!$A$12:$A$24,0))</f>
        <v>#N/A</v>
      </c>
      <c r="J1953" s="44" t="str">
        <f t="shared" si="60"/>
        <v xml:space="preserve"> - </v>
      </c>
      <c r="K1953" s="44" t="e">
        <f>INDEX('Helper - Inputs'!$G$15:$G$66,MATCH(J1953,'Helper - Inputs'!$D$15:$D$66,0),1)</f>
        <v>#N/A</v>
      </c>
      <c r="L1953" s="44" t="e">
        <f t="shared" si="61"/>
        <v>#N/A</v>
      </c>
    </row>
    <row r="1954" spans="1:12" x14ac:dyDescent="0.3">
      <c r="A1954" s="2"/>
      <c r="B1954" s="23"/>
      <c r="C1954" s="8"/>
      <c r="D1954" s="8"/>
      <c r="E1954" s="2"/>
      <c r="F1954" s="2"/>
      <c r="G1954" s="8"/>
      <c r="I1954" t="e">
        <f>INDEX('Helper - Drop-downs'!$C$12:$C$24,MATCH(C1954,'Helper - Drop-downs'!$A$12:$A$24,0))</f>
        <v>#N/A</v>
      </c>
      <c r="J1954" s="44" t="str">
        <f t="shared" si="60"/>
        <v xml:space="preserve"> - </v>
      </c>
      <c r="K1954" s="44" t="e">
        <f>INDEX('Helper - Inputs'!$G$15:$G$66,MATCH(J1954,'Helper - Inputs'!$D$15:$D$66,0),1)</f>
        <v>#N/A</v>
      </c>
      <c r="L1954" s="44" t="e">
        <f t="shared" si="61"/>
        <v>#N/A</v>
      </c>
    </row>
    <row r="1955" spans="1:12" x14ac:dyDescent="0.3">
      <c r="A1955" s="2"/>
      <c r="B1955" s="23"/>
      <c r="C1955" s="8"/>
      <c r="D1955" s="8"/>
      <c r="E1955" s="2"/>
      <c r="F1955" s="2"/>
      <c r="G1955" s="8"/>
      <c r="I1955" t="e">
        <f>INDEX('Helper - Drop-downs'!$C$12:$C$24,MATCH(C1955,'Helper - Drop-downs'!$A$12:$A$24,0))</f>
        <v>#N/A</v>
      </c>
      <c r="J1955" s="44" t="str">
        <f t="shared" si="60"/>
        <v xml:space="preserve"> - </v>
      </c>
      <c r="K1955" s="44" t="e">
        <f>INDEX('Helper - Inputs'!$G$15:$G$66,MATCH(J1955,'Helper - Inputs'!$D$15:$D$66,0),1)</f>
        <v>#N/A</v>
      </c>
      <c r="L1955" s="44" t="e">
        <f t="shared" si="61"/>
        <v>#N/A</v>
      </c>
    </row>
    <row r="1956" spans="1:12" x14ac:dyDescent="0.3">
      <c r="A1956" s="2"/>
      <c r="B1956" s="23"/>
      <c r="C1956" s="8"/>
      <c r="D1956" s="8"/>
      <c r="E1956" s="2"/>
      <c r="F1956" s="2"/>
      <c r="G1956" s="8"/>
      <c r="I1956" t="e">
        <f>INDEX('Helper - Drop-downs'!$C$12:$C$24,MATCH(C1956,'Helper - Drop-downs'!$A$12:$A$24,0))</f>
        <v>#N/A</v>
      </c>
      <c r="J1956" s="44" t="str">
        <f t="shared" si="60"/>
        <v xml:space="preserve"> - </v>
      </c>
      <c r="K1956" s="44" t="e">
        <f>INDEX('Helper - Inputs'!$G$15:$G$66,MATCH(J1956,'Helper - Inputs'!$D$15:$D$66,0),1)</f>
        <v>#N/A</v>
      </c>
      <c r="L1956" s="44" t="e">
        <f t="shared" si="61"/>
        <v>#N/A</v>
      </c>
    </row>
    <row r="1957" spans="1:12" x14ac:dyDescent="0.3">
      <c r="A1957" s="2"/>
      <c r="B1957" s="23"/>
      <c r="C1957" s="8"/>
      <c r="D1957" s="8"/>
      <c r="E1957" s="2"/>
      <c r="F1957" s="2"/>
      <c r="G1957" s="8"/>
      <c r="I1957" t="e">
        <f>INDEX('Helper - Drop-downs'!$C$12:$C$24,MATCH(C1957,'Helper - Drop-downs'!$A$12:$A$24,0))</f>
        <v>#N/A</v>
      </c>
      <c r="J1957" s="44" t="str">
        <f t="shared" si="60"/>
        <v xml:space="preserve"> - </v>
      </c>
      <c r="K1957" s="44" t="e">
        <f>INDEX('Helper - Inputs'!$G$15:$G$66,MATCH(J1957,'Helper - Inputs'!$D$15:$D$66,0),1)</f>
        <v>#N/A</v>
      </c>
      <c r="L1957" s="44" t="e">
        <f t="shared" si="61"/>
        <v>#N/A</v>
      </c>
    </row>
    <row r="1958" spans="1:12" x14ac:dyDescent="0.3">
      <c r="A1958" s="2"/>
      <c r="B1958" s="23"/>
      <c r="C1958" s="8"/>
      <c r="D1958" s="8"/>
      <c r="E1958" s="2"/>
      <c r="F1958" s="2"/>
      <c r="G1958" s="8"/>
      <c r="I1958" t="e">
        <f>INDEX('Helper - Drop-downs'!$C$12:$C$24,MATCH(C1958,'Helper - Drop-downs'!$A$12:$A$24,0))</f>
        <v>#N/A</v>
      </c>
      <c r="J1958" s="44" t="str">
        <f t="shared" si="60"/>
        <v xml:space="preserve"> - </v>
      </c>
      <c r="K1958" s="44" t="e">
        <f>INDEX('Helper - Inputs'!$G$15:$G$66,MATCH(J1958,'Helper - Inputs'!$D$15:$D$66,0),1)</f>
        <v>#N/A</v>
      </c>
      <c r="L1958" s="44" t="e">
        <f t="shared" si="61"/>
        <v>#N/A</v>
      </c>
    </row>
    <row r="1959" spans="1:12" x14ac:dyDescent="0.3">
      <c r="A1959" s="2"/>
      <c r="B1959" s="23"/>
      <c r="C1959" s="8"/>
      <c r="D1959" s="8"/>
      <c r="E1959" s="2"/>
      <c r="F1959" s="2"/>
      <c r="G1959" s="8"/>
      <c r="I1959" t="e">
        <f>INDEX('Helper - Drop-downs'!$C$12:$C$24,MATCH(C1959,'Helper - Drop-downs'!$A$12:$A$24,0))</f>
        <v>#N/A</v>
      </c>
      <c r="J1959" s="44" t="str">
        <f t="shared" si="60"/>
        <v xml:space="preserve"> - </v>
      </c>
      <c r="K1959" s="44" t="e">
        <f>INDEX('Helper - Inputs'!$G$15:$G$66,MATCH(J1959,'Helper - Inputs'!$D$15:$D$66,0),1)</f>
        <v>#N/A</v>
      </c>
      <c r="L1959" s="44" t="e">
        <f t="shared" si="61"/>
        <v>#N/A</v>
      </c>
    </row>
    <row r="1960" spans="1:12" x14ac:dyDescent="0.3">
      <c r="A1960" s="2"/>
      <c r="B1960" s="23"/>
      <c r="C1960" s="8"/>
      <c r="D1960" s="8"/>
      <c r="E1960" s="2"/>
      <c r="F1960" s="2"/>
      <c r="G1960" s="8"/>
      <c r="I1960" t="e">
        <f>INDEX('Helper - Drop-downs'!$C$12:$C$24,MATCH(C1960,'Helper - Drop-downs'!$A$12:$A$24,0))</f>
        <v>#N/A</v>
      </c>
      <c r="J1960" s="44" t="str">
        <f t="shared" si="60"/>
        <v xml:space="preserve"> - </v>
      </c>
      <c r="K1960" s="44" t="e">
        <f>INDEX('Helper - Inputs'!$G$15:$G$66,MATCH(J1960,'Helper - Inputs'!$D$15:$D$66,0),1)</f>
        <v>#N/A</v>
      </c>
      <c r="L1960" s="44" t="e">
        <f t="shared" si="61"/>
        <v>#N/A</v>
      </c>
    </row>
    <row r="1961" spans="1:12" x14ac:dyDescent="0.3">
      <c r="A1961" s="2"/>
      <c r="B1961" s="23"/>
      <c r="C1961" s="8"/>
      <c r="D1961" s="8"/>
      <c r="E1961" s="2"/>
      <c r="F1961" s="2"/>
      <c r="G1961" s="8"/>
      <c r="I1961" t="e">
        <f>INDEX('Helper - Drop-downs'!$C$12:$C$24,MATCH(C1961,'Helper - Drop-downs'!$A$12:$A$24,0))</f>
        <v>#N/A</v>
      </c>
      <c r="J1961" s="44" t="str">
        <f t="shared" si="60"/>
        <v xml:space="preserve"> - </v>
      </c>
      <c r="K1961" s="44" t="e">
        <f>INDEX('Helper - Inputs'!$G$15:$G$66,MATCH(J1961,'Helper - Inputs'!$D$15:$D$66,0),1)</f>
        <v>#N/A</v>
      </c>
      <c r="L1961" s="44" t="e">
        <f t="shared" si="61"/>
        <v>#N/A</v>
      </c>
    </row>
    <row r="1962" spans="1:12" x14ac:dyDescent="0.3">
      <c r="A1962" s="2"/>
      <c r="B1962" s="23"/>
      <c r="C1962" s="8"/>
      <c r="D1962" s="8"/>
      <c r="E1962" s="2"/>
      <c r="F1962" s="2"/>
      <c r="G1962" s="8"/>
      <c r="I1962" t="e">
        <f>INDEX('Helper - Drop-downs'!$C$12:$C$24,MATCH(C1962,'Helper - Drop-downs'!$A$12:$A$24,0))</f>
        <v>#N/A</v>
      </c>
      <c r="J1962" s="44" t="str">
        <f t="shared" si="60"/>
        <v xml:space="preserve"> - </v>
      </c>
      <c r="K1962" s="44" t="e">
        <f>INDEX('Helper - Inputs'!$G$15:$G$66,MATCH(J1962,'Helper - Inputs'!$D$15:$D$66,0),1)</f>
        <v>#N/A</v>
      </c>
      <c r="L1962" s="44" t="e">
        <f t="shared" si="61"/>
        <v>#N/A</v>
      </c>
    </row>
    <row r="1963" spans="1:12" x14ac:dyDescent="0.3">
      <c r="A1963" s="2"/>
      <c r="B1963" s="23"/>
      <c r="C1963" s="8"/>
      <c r="D1963" s="8"/>
      <c r="E1963" s="2"/>
      <c r="F1963" s="2"/>
      <c r="G1963" s="8"/>
      <c r="I1963" t="e">
        <f>INDEX('Helper - Drop-downs'!$C$12:$C$24,MATCH(C1963,'Helper - Drop-downs'!$A$12:$A$24,0))</f>
        <v>#N/A</v>
      </c>
      <c r="J1963" s="44" t="str">
        <f t="shared" si="60"/>
        <v xml:space="preserve"> - </v>
      </c>
      <c r="K1963" s="44" t="e">
        <f>INDEX('Helper - Inputs'!$G$15:$G$66,MATCH(J1963,'Helper - Inputs'!$D$15:$D$66,0),1)</f>
        <v>#N/A</v>
      </c>
      <c r="L1963" s="44" t="e">
        <f t="shared" si="61"/>
        <v>#N/A</v>
      </c>
    </row>
    <row r="1964" spans="1:12" x14ac:dyDescent="0.3">
      <c r="A1964" s="2"/>
      <c r="B1964" s="23"/>
      <c r="C1964" s="8"/>
      <c r="D1964" s="8"/>
      <c r="E1964" s="2"/>
      <c r="F1964" s="2"/>
      <c r="G1964" s="8"/>
      <c r="I1964" t="e">
        <f>INDEX('Helper - Drop-downs'!$C$12:$C$24,MATCH(C1964,'Helper - Drop-downs'!$A$12:$A$24,0))</f>
        <v>#N/A</v>
      </c>
      <c r="J1964" s="44" t="str">
        <f t="shared" si="60"/>
        <v xml:space="preserve"> - </v>
      </c>
      <c r="K1964" s="44" t="e">
        <f>INDEX('Helper - Inputs'!$G$15:$G$66,MATCH(J1964,'Helper - Inputs'!$D$15:$D$66,0),1)</f>
        <v>#N/A</v>
      </c>
      <c r="L1964" s="44" t="e">
        <f t="shared" si="61"/>
        <v>#N/A</v>
      </c>
    </row>
    <row r="1965" spans="1:12" x14ac:dyDescent="0.3">
      <c r="A1965" s="2"/>
      <c r="B1965" s="23"/>
      <c r="C1965" s="8"/>
      <c r="D1965" s="8"/>
      <c r="E1965" s="2"/>
      <c r="F1965" s="2"/>
      <c r="G1965" s="8"/>
      <c r="I1965" t="e">
        <f>INDEX('Helper - Drop-downs'!$C$12:$C$24,MATCH(C1965,'Helper - Drop-downs'!$A$12:$A$24,0))</f>
        <v>#N/A</v>
      </c>
      <c r="J1965" s="44" t="str">
        <f t="shared" si="60"/>
        <v xml:space="preserve"> - </v>
      </c>
      <c r="K1965" s="44" t="e">
        <f>INDEX('Helper - Inputs'!$G$15:$G$66,MATCH(J1965,'Helper - Inputs'!$D$15:$D$66,0),1)</f>
        <v>#N/A</v>
      </c>
      <c r="L1965" s="44" t="e">
        <f t="shared" si="61"/>
        <v>#N/A</v>
      </c>
    </row>
    <row r="1966" spans="1:12" x14ac:dyDescent="0.3">
      <c r="A1966" s="2"/>
      <c r="B1966" s="23"/>
      <c r="C1966" s="8"/>
      <c r="D1966" s="8"/>
      <c r="E1966" s="2"/>
      <c r="F1966" s="2"/>
      <c r="G1966" s="8"/>
      <c r="I1966" t="e">
        <f>INDEX('Helper - Drop-downs'!$C$12:$C$24,MATCH(C1966,'Helper - Drop-downs'!$A$12:$A$24,0))</f>
        <v>#N/A</v>
      </c>
      <c r="J1966" s="44" t="str">
        <f t="shared" si="60"/>
        <v xml:space="preserve"> - </v>
      </c>
      <c r="K1966" s="44" t="e">
        <f>INDEX('Helper - Inputs'!$G$15:$G$66,MATCH(J1966,'Helper - Inputs'!$D$15:$D$66,0),1)</f>
        <v>#N/A</v>
      </c>
      <c r="L1966" s="44" t="e">
        <f t="shared" si="61"/>
        <v>#N/A</v>
      </c>
    </row>
    <row r="1967" spans="1:12" x14ac:dyDescent="0.3">
      <c r="A1967" s="2"/>
      <c r="B1967" s="23"/>
      <c r="C1967" s="8"/>
      <c r="D1967" s="8"/>
      <c r="E1967" s="2"/>
      <c r="F1967" s="2"/>
      <c r="G1967" s="8"/>
      <c r="I1967" t="e">
        <f>INDEX('Helper - Drop-downs'!$C$12:$C$24,MATCH(C1967,'Helper - Drop-downs'!$A$12:$A$24,0))</f>
        <v>#N/A</v>
      </c>
      <c r="J1967" s="44" t="str">
        <f t="shared" si="60"/>
        <v xml:space="preserve"> - </v>
      </c>
      <c r="K1967" s="44" t="e">
        <f>INDEX('Helper - Inputs'!$G$15:$G$66,MATCH(J1967,'Helper - Inputs'!$D$15:$D$66,0),1)</f>
        <v>#N/A</v>
      </c>
      <c r="L1967" s="44" t="e">
        <f t="shared" si="61"/>
        <v>#N/A</v>
      </c>
    </row>
    <row r="1968" spans="1:12" x14ac:dyDescent="0.3">
      <c r="A1968" s="2"/>
      <c r="B1968" s="23"/>
      <c r="C1968" s="8"/>
      <c r="D1968" s="8"/>
      <c r="E1968" s="2"/>
      <c r="F1968" s="2"/>
      <c r="G1968" s="8"/>
      <c r="I1968" t="e">
        <f>INDEX('Helper - Drop-downs'!$C$12:$C$24,MATCH(C1968,'Helper - Drop-downs'!$A$12:$A$24,0))</f>
        <v>#N/A</v>
      </c>
      <c r="J1968" s="44" t="str">
        <f t="shared" si="60"/>
        <v xml:space="preserve"> - </v>
      </c>
      <c r="K1968" s="44" t="e">
        <f>INDEX('Helper - Inputs'!$G$15:$G$66,MATCH(J1968,'Helper - Inputs'!$D$15:$D$66,0),1)</f>
        <v>#N/A</v>
      </c>
      <c r="L1968" s="44" t="e">
        <f t="shared" si="61"/>
        <v>#N/A</v>
      </c>
    </row>
    <row r="1969" spans="1:12" x14ac:dyDescent="0.3">
      <c r="A1969" s="2"/>
      <c r="B1969" s="23"/>
      <c r="C1969" s="8"/>
      <c r="D1969" s="8"/>
      <c r="E1969" s="2"/>
      <c r="F1969" s="2"/>
      <c r="G1969" s="8"/>
      <c r="I1969" t="e">
        <f>INDEX('Helper - Drop-downs'!$C$12:$C$24,MATCH(C1969,'Helper - Drop-downs'!$A$12:$A$24,0))</f>
        <v>#N/A</v>
      </c>
      <c r="J1969" s="44" t="str">
        <f t="shared" si="60"/>
        <v xml:space="preserve"> - </v>
      </c>
      <c r="K1969" s="44" t="e">
        <f>INDEX('Helper - Inputs'!$G$15:$G$66,MATCH(J1969,'Helper - Inputs'!$D$15:$D$66,0),1)</f>
        <v>#N/A</v>
      </c>
      <c r="L1969" s="44" t="e">
        <f t="shared" si="61"/>
        <v>#N/A</v>
      </c>
    </row>
    <row r="1970" spans="1:12" x14ac:dyDescent="0.3">
      <c r="A1970" s="2"/>
      <c r="B1970" s="23"/>
      <c r="C1970" s="8"/>
      <c r="D1970" s="8"/>
      <c r="E1970" s="2"/>
      <c r="F1970" s="2"/>
      <c r="G1970" s="8"/>
      <c r="I1970" t="e">
        <f>INDEX('Helper - Drop-downs'!$C$12:$C$24,MATCH(C1970,'Helper - Drop-downs'!$A$12:$A$24,0))</f>
        <v>#N/A</v>
      </c>
      <c r="J1970" s="44" t="str">
        <f t="shared" si="60"/>
        <v xml:space="preserve"> - </v>
      </c>
      <c r="K1970" s="44" t="e">
        <f>INDEX('Helper - Inputs'!$G$15:$G$66,MATCH(J1970,'Helper - Inputs'!$D$15:$D$66,0),1)</f>
        <v>#N/A</v>
      </c>
      <c r="L1970" s="44" t="e">
        <f t="shared" si="61"/>
        <v>#N/A</v>
      </c>
    </row>
    <row r="1971" spans="1:12" x14ac:dyDescent="0.3">
      <c r="A1971" s="2"/>
      <c r="B1971" s="23"/>
      <c r="C1971" s="8"/>
      <c r="D1971" s="8"/>
      <c r="E1971" s="2"/>
      <c r="F1971" s="2"/>
      <c r="G1971" s="8"/>
      <c r="I1971" t="e">
        <f>INDEX('Helper - Drop-downs'!$C$12:$C$24,MATCH(C1971,'Helper - Drop-downs'!$A$12:$A$24,0))</f>
        <v>#N/A</v>
      </c>
      <c r="J1971" s="44" t="str">
        <f t="shared" si="60"/>
        <v xml:space="preserve"> - </v>
      </c>
      <c r="K1971" s="44" t="e">
        <f>INDEX('Helper - Inputs'!$G$15:$G$66,MATCH(J1971,'Helper - Inputs'!$D$15:$D$66,0),1)</f>
        <v>#N/A</v>
      </c>
      <c r="L1971" s="44" t="e">
        <f t="shared" si="61"/>
        <v>#N/A</v>
      </c>
    </row>
    <row r="1972" spans="1:12" x14ac:dyDescent="0.3">
      <c r="A1972" s="2"/>
      <c r="B1972" s="23"/>
      <c r="C1972" s="8"/>
      <c r="D1972" s="8"/>
      <c r="E1972" s="2"/>
      <c r="F1972" s="2"/>
      <c r="G1972" s="8"/>
      <c r="I1972" t="e">
        <f>INDEX('Helper - Drop-downs'!$C$12:$C$24,MATCH(C1972,'Helper - Drop-downs'!$A$12:$A$24,0))</f>
        <v>#N/A</v>
      </c>
      <c r="J1972" s="44" t="str">
        <f t="shared" si="60"/>
        <v xml:space="preserve"> - </v>
      </c>
      <c r="K1972" s="44" t="e">
        <f>INDEX('Helper - Inputs'!$G$15:$G$66,MATCH(J1972,'Helper - Inputs'!$D$15:$D$66,0),1)</f>
        <v>#N/A</v>
      </c>
      <c r="L1972" s="44" t="e">
        <f t="shared" si="61"/>
        <v>#N/A</v>
      </c>
    </row>
    <row r="1973" spans="1:12" x14ac:dyDescent="0.3">
      <c r="A1973" s="2"/>
      <c r="B1973" s="23"/>
      <c r="C1973" s="8"/>
      <c r="D1973" s="8"/>
      <c r="E1973" s="2"/>
      <c r="F1973" s="2"/>
      <c r="G1973" s="8"/>
      <c r="I1973" t="e">
        <f>INDEX('Helper - Drop-downs'!$C$12:$C$24,MATCH(C1973,'Helper - Drop-downs'!$A$12:$A$24,0))</f>
        <v>#N/A</v>
      </c>
      <c r="J1973" s="44" t="str">
        <f t="shared" si="60"/>
        <v xml:space="preserve"> - </v>
      </c>
      <c r="K1973" s="44" t="e">
        <f>INDEX('Helper - Inputs'!$G$15:$G$66,MATCH(J1973,'Helper - Inputs'!$D$15:$D$66,0),1)</f>
        <v>#N/A</v>
      </c>
      <c r="L1973" s="44" t="e">
        <f t="shared" si="61"/>
        <v>#N/A</v>
      </c>
    </row>
    <row r="1974" spans="1:12" x14ac:dyDescent="0.3">
      <c r="A1974" s="2"/>
      <c r="B1974" s="23"/>
      <c r="C1974" s="8"/>
      <c r="D1974" s="8"/>
      <c r="E1974" s="2"/>
      <c r="F1974" s="2"/>
      <c r="G1974" s="8"/>
      <c r="I1974" t="e">
        <f>INDEX('Helper - Drop-downs'!$C$12:$C$24,MATCH(C1974,'Helper - Drop-downs'!$A$12:$A$24,0))</f>
        <v>#N/A</v>
      </c>
      <c r="J1974" s="44" t="str">
        <f t="shared" si="60"/>
        <v xml:space="preserve"> - </v>
      </c>
      <c r="K1974" s="44" t="e">
        <f>INDEX('Helper - Inputs'!$G$15:$G$66,MATCH(J1974,'Helper - Inputs'!$D$15:$D$66,0),1)</f>
        <v>#N/A</v>
      </c>
      <c r="L1974" s="44" t="e">
        <f t="shared" si="61"/>
        <v>#N/A</v>
      </c>
    </row>
    <row r="1975" spans="1:12" x14ac:dyDescent="0.3">
      <c r="A1975" s="2"/>
      <c r="B1975" s="23"/>
      <c r="C1975" s="8"/>
      <c r="D1975" s="8"/>
      <c r="E1975" s="2"/>
      <c r="F1975" s="2"/>
      <c r="G1975" s="8"/>
      <c r="I1975" t="e">
        <f>INDEX('Helper - Drop-downs'!$C$12:$C$24,MATCH(C1975,'Helper - Drop-downs'!$A$12:$A$24,0))</f>
        <v>#N/A</v>
      </c>
      <c r="J1975" s="44" t="str">
        <f t="shared" si="60"/>
        <v xml:space="preserve"> - </v>
      </c>
      <c r="K1975" s="44" t="e">
        <f>INDEX('Helper - Inputs'!$G$15:$G$66,MATCH(J1975,'Helper - Inputs'!$D$15:$D$66,0),1)</f>
        <v>#N/A</v>
      </c>
      <c r="L1975" s="44" t="e">
        <f t="shared" si="61"/>
        <v>#N/A</v>
      </c>
    </row>
    <row r="1976" spans="1:12" x14ac:dyDescent="0.3">
      <c r="A1976" s="2"/>
      <c r="B1976" s="23"/>
      <c r="C1976" s="8"/>
      <c r="D1976" s="8"/>
      <c r="E1976" s="2"/>
      <c r="F1976" s="2"/>
      <c r="G1976" s="8"/>
      <c r="I1976" t="e">
        <f>INDEX('Helper - Drop-downs'!$C$12:$C$24,MATCH(C1976,'Helper - Drop-downs'!$A$12:$A$24,0))</f>
        <v>#N/A</v>
      </c>
      <c r="J1976" s="44" t="str">
        <f t="shared" si="60"/>
        <v xml:space="preserve"> - </v>
      </c>
      <c r="K1976" s="44" t="e">
        <f>INDEX('Helper - Inputs'!$G$15:$G$66,MATCH(J1976,'Helper - Inputs'!$D$15:$D$66,0),1)</f>
        <v>#N/A</v>
      </c>
      <c r="L1976" s="44" t="e">
        <f t="shared" si="61"/>
        <v>#N/A</v>
      </c>
    </row>
    <row r="1977" spans="1:12" x14ac:dyDescent="0.3">
      <c r="A1977" s="2"/>
      <c r="B1977" s="23"/>
      <c r="C1977" s="8"/>
      <c r="D1977" s="8"/>
      <c r="E1977" s="2"/>
      <c r="F1977" s="2"/>
      <c r="G1977" s="8"/>
      <c r="I1977" t="e">
        <f>INDEX('Helper - Drop-downs'!$C$12:$C$24,MATCH(C1977,'Helper - Drop-downs'!$A$12:$A$24,0))</f>
        <v>#N/A</v>
      </c>
      <c r="J1977" s="44" t="str">
        <f t="shared" si="60"/>
        <v xml:space="preserve"> - </v>
      </c>
      <c r="K1977" s="44" t="e">
        <f>INDEX('Helper - Inputs'!$G$15:$G$66,MATCH(J1977,'Helper - Inputs'!$D$15:$D$66,0),1)</f>
        <v>#N/A</v>
      </c>
      <c r="L1977" s="44" t="e">
        <f t="shared" si="61"/>
        <v>#N/A</v>
      </c>
    </row>
    <row r="1978" spans="1:12" x14ac:dyDescent="0.3">
      <c r="A1978" s="2"/>
      <c r="B1978" s="23"/>
      <c r="C1978" s="8"/>
      <c r="D1978" s="8"/>
      <c r="E1978" s="2"/>
      <c r="F1978" s="2"/>
      <c r="G1978" s="8"/>
      <c r="I1978" t="e">
        <f>INDEX('Helper - Drop-downs'!$C$12:$C$24,MATCH(C1978,'Helper - Drop-downs'!$A$12:$A$24,0))</f>
        <v>#N/A</v>
      </c>
      <c r="J1978" s="44" t="str">
        <f t="shared" si="60"/>
        <v xml:space="preserve"> - </v>
      </c>
      <c r="K1978" s="44" t="e">
        <f>INDEX('Helper - Inputs'!$G$15:$G$66,MATCH(J1978,'Helper - Inputs'!$D$15:$D$66,0),1)</f>
        <v>#N/A</v>
      </c>
      <c r="L1978" s="44" t="e">
        <f t="shared" si="61"/>
        <v>#N/A</v>
      </c>
    </row>
    <row r="1979" spans="1:12" x14ac:dyDescent="0.3">
      <c r="A1979" s="2"/>
      <c r="B1979" s="23"/>
      <c r="C1979" s="8"/>
      <c r="D1979" s="8"/>
      <c r="E1979" s="2"/>
      <c r="F1979" s="2"/>
      <c r="G1979" s="8"/>
      <c r="I1979" t="e">
        <f>INDEX('Helper - Drop-downs'!$C$12:$C$24,MATCH(C1979,'Helper - Drop-downs'!$A$12:$A$24,0))</f>
        <v>#N/A</v>
      </c>
      <c r="J1979" s="44" t="str">
        <f t="shared" si="60"/>
        <v xml:space="preserve"> - </v>
      </c>
      <c r="K1979" s="44" t="e">
        <f>INDEX('Helper - Inputs'!$G$15:$G$66,MATCH(J1979,'Helper - Inputs'!$D$15:$D$66,0),1)</f>
        <v>#N/A</v>
      </c>
      <c r="L1979" s="44" t="e">
        <f t="shared" si="61"/>
        <v>#N/A</v>
      </c>
    </row>
    <row r="1980" spans="1:12" x14ac:dyDescent="0.3">
      <c r="A1980" s="2"/>
      <c r="B1980" s="23"/>
      <c r="C1980" s="8"/>
      <c r="D1980" s="8"/>
      <c r="E1980" s="2"/>
      <c r="F1980" s="2"/>
      <c r="G1980" s="8"/>
      <c r="I1980" t="e">
        <f>INDEX('Helper - Drop-downs'!$C$12:$C$24,MATCH(C1980,'Helper - Drop-downs'!$A$12:$A$24,0))</f>
        <v>#N/A</v>
      </c>
      <c r="J1980" s="44" t="str">
        <f t="shared" si="60"/>
        <v xml:space="preserve"> - </v>
      </c>
      <c r="K1980" s="44" t="e">
        <f>INDEX('Helper - Inputs'!$G$15:$G$66,MATCH(J1980,'Helper - Inputs'!$D$15:$D$66,0),1)</f>
        <v>#N/A</v>
      </c>
      <c r="L1980" s="44" t="e">
        <f t="shared" si="61"/>
        <v>#N/A</v>
      </c>
    </row>
    <row r="1981" spans="1:12" x14ac:dyDescent="0.3">
      <c r="A1981" s="2"/>
      <c r="B1981" s="23"/>
      <c r="C1981" s="8"/>
      <c r="D1981" s="8"/>
      <c r="E1981" s="2"/>
      <c r="F1981" s="2"/>
      <c r="G1981" s="8"/>
      <c r="I1981" t="e">
        <f>INDEX('Helper - Drop-downs'!$C$12:$C$24,MATCH(C1981,'Helper - Drop-downs'!$A$12:$A$24,0))</f>
        <v>#N/A</v>
      </c>
      <c r="J1981" s="44" t="str">
        <f t="shared" si="60"/>
        <v xml:space="preserve"> - </v>
      </c>
      <c r="K1981" s="44" t="e">
        <f>INDEX('Helper - Inputs'!$G$15:$G$66,MATCH(J1981,'Helper - Inputs'!$D$15:$D$66,0),1)</f>
        <v>#N/A</v>
      </c>
      <c r="L1981" s="44" t="e">
        <f t="shared" si="61"/>
        <v>#N/A</v>
      </c>
    </row>
    <row r="1982" spans="1:12" x14ac:dyDescent="0.3">
      <c r="A1982" s="2"/>
      <c r="B1982" s="23"/>
      <c r="C1982" s="8"/>
      <c r="D1982" s="8"/>
      <c r="E1982" s="2"/>
      <c r="F1982" s="2"/>
      <c r="G1982" s="8"/>
      <c r="I1982" t="e">
        <f>INDEX('Helper - Drop-downs'!$C$12:$C$24,MATCH(C1982,'Helper - Drop-downs'!$A$12:$A$24,0))</f>
        <v>#N/A</v>
      </c>
      <c r="J1982" s="44" t="str">
        <f t="shared" si="60"/>
        <v xml:space="preserve"> - </v>
      </c>
      <c r="K1982" s="44" t="e">
        <f>INDEX('Helper - Inputs'!$G$15:$G$66,MATCH(J1982,'Helper - Inputs'!$D$15:$D$66,0),1)</f>
        <v>#N/A</v>
      </c>
      <c r="L1982" s="44" t="e">
        <f t="shared" si="61"/>
        <v>#N/A</v>
      </c>
    </row>
    <row r="1983" spans="1:12" x14ac:dyDescent="0.3">
      <c r="A1983" s="2"/>
      <c r="B1983" s="23"/>
      <c r="C1983" s="8"/>
      <c r="D1983" s="8"/>
      <c r="E1983" s="2"/>
      <c r="F1983" s="2"/>
      <c r="G1983" s="8"/>
      <c r="I1983" t="e">
        <f>INDEX('Helper - Drop-downs'!$C$12:$C$24,MATCH(C1983,'Helper - Drop-downs'!$A$12:$A$24,0))</f>
        <v>#N/A</v>
      </c>
      <c r="J1983" s="44" t="str">
        <f t="shared" si="60"/>
        <v xml:space="preserve"> - </v>
      </c>
      <c r="K1983" s="44" t="e">
        <f>INDEX('Helper - Inputs'!$G$15:$G$66,MATCH(J1983,'Helper - Inputs'!$D$15:$D$66,0),1)</f>
        <v>#N/A</v>
      </c>
      <c r="L1983" s="44" t="e">
        <f t="shared" si="61"/>
        <v>#N/A</v>
      </c>
    </row>
    <row r="1984" spans="1:12" x14ac:dyDescent="0.3">
      <c r="A1984" s="2"/>
      <c r="B1984" s="23"/>
      <c r="C1984" s="8"/>
      <c r="D1984" s="8"/>
      <c r="E1984" s="2"/>
      <c r="F1984" s="2"/>
      <c r="G1984" s="8"/>
      <c r="I1984" t="e">
        <f>INDEX('Helper - Drop-downs'!$C$12:$C$24,MATCH(C1984,'Helper - Drop-downs'!$A$12:$A$24,0))</f>
        <v>#N/A</v>
      </c>
      <c r="J1984" s="44" t="str">
        <f t="shared" si="60"/>
        <v xml:space="preserve"> - </v>
      </c>
      <c r="K1984" s="44" t="e">
        <f>INDEX('Helper - Inputs'!$G$15:$G$66,MATCH(J1984,'Helper - Inputs'!$D$15:$D$66,0),1)</f>
        <v>#N/A</v>
      </c>
      <c r="L1984" s="44" t="e">
        <f t="shared" si="61"/>
        <v>#N/A</v>
      </c>
    </row>
    <row r="1985" spans="1:12" x14ac:dyDescent="0.3">
      <c r="A1985" s="2"/>
      <c r="B1985" s="23"/>
      <c r="C1985" s="8"/>
      <c r="D1985" s="8"/>
      <c r="E1985" s="2"/>
      <c r="F1985" s="2"/>
      <c r="G1985" s="8"/>
      <c r="I1985" t="e">
        <f>INDEX('Helper - Drop-downs'!$C$12:$C$24,MATCH(C1985,'Helper - Drop-downs'!$A$12:$A$24,0))</f>
        <v>#N/A</v>
      </c>
      <c r="J1985" s="44" t="str">
        <f t="shared" si="60"/>
        <v xml:space="preserve"> - </v>
      </c>
      <c r="K1985" s="44" t="e">
        <f>INDEX('Helper - Inputs'!$G$15:$G$66,MATCH(J1985,'Helper - Inputs'!$D$15:$D$66,0),1)</f>
        <v>#N/A</v>
      </c>
      <c r="L1985" s="44" t="e">
        <f t="shared" si="61"/>
        <v>#N/A</v>
      </c>
    </row>
    <row r="1986" spans="1:12" x14ac:dyDescent="0.3">
      <c r="A1986" s="2"/>
      <c r="B1986" s="23"/>
      <c r="C1986" s="8"/>
      <c r="D1986" s="8"/>
      <c r="E1986" s="2"/>
      <c r="F1986" s="2"/>
      <c r="G1986" s="8"/>
      <c r="I1986" t="e">
        <f>INDEX('Helper - Drop-downs'!$C$12:$C$24,MATCH(C1986,'Helper - Drop-downs'!$A$12:$A$24,0))</f>
        <v>#N/A</v>
      </c>
      <c r="J1986" s="44" t="str">
        <f t="shared" si="60"/>
        <v xml:space="preserve"> - </v>
      </c>
      <c r="K1986" s="44" t="e">
        <f>INDEX('Helper - Inputs'!$G$15:$G$66,MATCH(J1986,'Helper - Inputs'!$D$15:$D$66,0),1)</f>
        <v>#N/A</v>
      </c>
      <c r="L1986" s="44" t="e">
        <f t="shared" si="61"/>
        <v>#N/A</v>
      </c>
    </row>
    <row r="1987" spans="1:12" x14ac:dyDescent="0.3">
      <c r="A1987" s="2"/>
      <c r="B1987" s="23"/>
      <c r="C1987" s="8"/>
      <c r="D1987" s="8"/>
      <c r="E1987" s="2"/>
      <c r="F1987" s="2"/>
      <c r="G1987" s="8"/>
      <c r="I1987" t="e">
        <f>INDEX('Helper - Drop-downs'!$C$12:$C$24,MATCH(C1987,'Helper - Drop-downs'!$A$12:$A$24,0))</f>
        <v>#N/A</v>
      </c>
      <c r="J1987" s="44" t="str">
        <f t="shared" si="60"/>
        <v xml:space="preserve"> - </v>
      </c>
      <c r="K1987" s="44" t="e">
        <f>INDEX('Helper - Inputs'!$G$15:$G$66,MATCH(J1987,'Helper - Inputs'!$D$15:$D$66,0),1)</f>
        <v>#N/A</v>
      </c>
      <c r="L1987" s="44" t="e">
        <f t="shared" si="61"/>
        <v>#N/A</v>
      </c>
    </row>
    <row r="1988" spans="1:12" x14ac:dyDescent="0.3">
      <c r="A1988" s="2"/>
      <c r="B1988" s="23"/>
      <c r="C1988" s="8"/>
      <c r="D1988" s="8"/>
      <c r="E1988" s="2"/>
      <c r="F1988" s="2"/>
      <c r="G1988" s="8"/>
      <c r="I1988" t="e">
        <f>INDEX('Helper - Drop-downs'!$C$12:$C$24,MATCH(C1988,'Helper - Drop-downs'!$A$12:$A$24,0))</f>
        <v>#N/A</v>
      </c>
      <c r="J1988" s="44" t="str">
        <f t="shared" si="60"/>
        <v xml:space="preserve"> - </v>
      </c>
      <c r="K1988" s="44" t="e">
        <f>INDEX('Helper - Inputs'!$G$15:$G$66,MATCH(J1988,'Helper - Inputs'!$D$15:$D$66,0),1)</f>
        <v>#N/A</v>
      </c>
      <c r="L1988" s="44" t="e">
        <f t="shared" si="61"/>
        <v>#N/A</v>
      </c>
    </row>
    <row r="1989" spans="1:12" x14ac:dyDescent="0.3">
      <c r="A1989" s="2"/>
      <c r="B1989" s="23"/>
      <c r="C1989" s="8"/>
      <c r="D1989" s="8"/>
      <c r="E1989" s="2"/>
      <c r="F1989" s="2"/>
      <c r="G1989" s="8"/>
      <c r="I1989" t="e">
        <f>INDEX('Helper - Drop-downs'!$C$12:$C$24,MATCH(C1989,'Helper - Drop-downs'!$A$12:$A$24,0))</f>
        <v>#N/A</v>
      </c>
      <c r="J1989" s="44" t="str">
        <f t="shared" si="60"/>
        <v xml:space="preserve"> - </v>
      </c>
      <c r="K1989" s="44" t="e">
        <f>INDEX('Helper - Inputs'!$G$15:$G$66,MATCH(J1989,'Helper - Inputs'!$D$15:$D$66,0),1)</f>
        <v>#N/A</v>
      </c>
      <c r="L1989" s="44" t="e">
        <f t="shared" si="61"/>
        <v>#N/A</v>
      </c>
    </row>
    <row r="1990" spans="1:12" x14ac:dyDescent="0.3">
      <c r="A1990" s="2"/>
      <c r="B1990" s="23"/>
      <c r="C1990" s="8"/>
      <c r="D1990" s="8"/>
      <c r="E1990" s="2"/>
      <c r="F1990" s="2"/>
      <c r="G1990" s="8"/>
      <c r="I1990" t="e">
        <f>INDEX('Helper - Drop-downs'!$C$12:$C$24,MATCH(C1990,'Helper - Drop-downs'!$A$12:$A$24,0))</f>
        <v>#N/A</v>
      </c>
      <c r="J1990" s="44" t="str">
        <f t="shared" ref="J1990:J2053" si="62">E1990&amp;" - "&amp;F1990</f>
        <v xml:space="preserve"> - </v>
      </c>
      <c r="K1990" s="44" t="e">
        <f>INDEX('Helper - Inputs'!$G$15:$G$66,MATCH(J1990,'Helper - Inputs'!$D$15:$D$66,0),1)</f>
        <v>#N/A</v>
      </c>
      <c r="L1990" s="44" t="e">
        <f t="shared" ref="L1990:L2053" si="63">E1990&amp;" - "&amp;K1990</f>
        <v>#N/A</v>
      </c>
    </row>
    <row r="1991" spans="1:12" x14ac:dyDescent="0.3">
      <c r="A1991" s="2"/>
      <c r="B1991" s="23"/>
      <c r="C1991" s="8"/>
      <c r="D1991" s="8"/>
      <c r="E1991" s="2"/>
      <c r="F1991" s="2"/>
      <c r="G1991" s="8"/>
      <c r="I1991" t="e">
        <f>INDEX('Helper - Drop-downs'!$C$12:$C$24,MATCH(C1991,'Helper - Drop-downs'!$A$12:$A$24,0))</f>
        <v>#N/A</v>
      </c>
      <c r="J1991" s="44" t="str">
        <f t="shared" si="62"/>
        <v xml:space="preserve"> - </v>
      </c>
      <c r="K1991" s="44" t="e">
        <f>INDEX('Helper - Inputs'!$G$15:$G$66,MATCH(J1991,'Helper - Inputs'!$D$15:$D$66,0),1)</f>
        <v>#N/A</v>
      </c>
      <c r="L1991" s="44" t="e">
        <f t="shared" si="63"/>
        <v>#N/A</v>
      </c>
    </row>
    <row r="1992" spans="1:12" x14ac:dyDescent="0.3">
      <c r="A1992" s="2"/>
      <c r="B1992" s="23"/>
      <c r="C1992" s="8"/>
      <c r="D1992" s="8"/>
      <c r="E1992" s="2"/>
      <c r="F1992" s="2"/>
      <c r="G1992" s="8"/>
      <c r="I1992" t="e">
        <f>INDEX('Helper - Drop-downs'!$C$12:$C$24,MATCH(C1992,'Helper - Drop-downs'!$A$12:$A$24,0))</f>
        <v>#N/A</v>
      </c>
      <c r="J1992" s="44" t="str">
        <f t="shared" si="62"/>
        <v xml:space="preserve"> - </v>
      </c>
      <c r="K1992" s="44" t="e">
        <f>INDEX('Helper - Inputs'!$G$15:$G$66,MATCH(J1992,'Helper - Inputs'!$D$15:$D$66,0),1)</f>
        <v>#N/A</v>
      </c>
      <c r="L1992" s="44" t="e">
        <f t="shared" si="63"/>
        <v>#N/A</v>
      </c>
    </row>
    <row r="1993" spans="1:12" x14ac:dyDescent="0.3">
      <c r="A1993" s="2"/>
      <c r="B1993" s="23"/>
      <c r="C1993" s="8"/>
      <c r="D1993" s="8"/>
      <c r="E1993" s="2"/>
      <c r="F1993" s="2"/>
      <c r="G1993" s="8"/>
      <c r="I1993" t="e">
        <f>INDEX('Helper - Drop-downs'!$C$12:$C$24,MATCH(C1993,'Helper - Drop-downs'!$A$12:$A$24,0))</f>
        <v>#N/A</v>
      </c>
      <c r="J1993" s="44" t="str">
        <f t="shared" si="62"/>
        <v xml:space="preserve"> - </v>
      </c>
      <c r="K1993" s="44" t="e">
        <f>INDEX('Helper - Inputs'!$G$15:$G$66,MATCH(J1993,'Helper - Inputs'!$D$15:$D$66,0),1)</f>
        <v>#N/A</v>
      </c>
      <c r="L1993" s="44" t="e">
        <f t="shared" si="63"/>
        <v>#N/A</v>
      </c>
    </row>
    <row r="1994" spans="1:12" x14ac:dyDescent="0.3">
      <c r="A1994" s="2"/>
      <c r="B1994" s="23"/>
      <c r="C1994" s="8"/>
      <c r="D1994" s="8"/>
      <c r="E1994" s="2"/>
      <c r="F1994" s="2"/>
      <c r="G1994" s="8"/>
      <c r="I1994" t="e">
        <f>INDEX('Helper - Drop-downs'!$C$12:$C$24,MATCH(C1994,'Helper - Drop-downs'!$A$12:$A$24,0))</f>
        <v>#N/A</v>
      </c>
      <c r="J1994" s="44" t="str">
        <f t="shared" si="62"/>
        <v xml:space="preserve"> - </v>
      </c>
      <c r="K1994" s="44" t="e">
        <f>INDEX('Helper - Inputs'!$G$15:$G$66,MATCH(J1994,'Helper - Inputs'!$D$15:$D$66,0),1)</f>
        <v>#N/A</v>
      </c>
      <c r="L1994" s="44" t="e">
        <f t="shared" si="63"/>
        <v>#N/A</v>
      </c>
    </row>
    <row r="1995" spans="1:12" x14ac:dyDescent="0.3">
      <c r="A1995" s="2"/>
      <c r="B1995" s="23"/>
      <c r="C1995" s="8"/>
      <c r="D1995" s="8"/>
      <c r="E1995" s="2"/>
      <c r="F1995" s="2"/>
      <c r="G1995" s="8"/>
      <c r="I1995" t="e">
        <f>INDEX('Helper - Drop-downs'!$C$12:$C$24,MATCH(C1995,'Helper - Drop-downs'!$A$12:$A$24,0))</f>
        <v>#N/A</v>
      </c>
      <c r="J1995" s="44" t="str">
        <f t="shared" si="62"/>
        <v xml:space="preserve"> - </v>
      </c>
      <c r="K1995" s="44" t="e">
        <f>INDEX('Helper - Inputs'!$G$15:$G$66,MATCH(J1995,'Helper - Inputs'!$D$15:$D$66,0),1)</f>
        <v>#N/A</v>
      </c>
      <c r="L1995" s="44" t="e">
        <f t="shared" si="63"/>
        <v>#N/A</v>
      </c>
    </row>
    <row r="1996" spans="1:12" x14ac:dyDescent="0.3">
      <c r="A1996" s="2"/>
      <c r="B1996" s="23"/>
      <c r="C1996" s="8"/>
      <c r="D1996" s="8"/>
      <c r="E1996" s="2"/>
      <c r="F1996" s="2"/>
      <c r="G1996" s="8"/>
      <c r="I1996" t="e">
        <f>INDEX('Helper - Drop-downs'!$C$12:$C$24,MATCH(C1996,'Helper - Drop-downs'!$A$12:$A$24,0))</f>
        <v>#N/A</v>
      </c>
      <c r="J1996" s="44" t="str">
        <f t="shared" si="62"/>
        <v xml:space="preserve"> - </v>
      </c>
      <c r="K1996" s="44" t="e">
        <f>INDEX('Helper - Inputs'!$G$15:$G$66,MATCH(J1996,'Helper - Inputs'!$D$15:$D$66,0),1)</f>
        <v>#N/A</v>
      </c>
      <c r="L1996" s="44" t="e">
        <f t="shared" si="63"/>
        <v>#N/A</v>
      </c>
    </row>
    <row r="1997" spans="1:12" x14ac:dyDescent="0.3">
      <c r="A1997" s="2"/>
      <c r="B1997" s="23"/>
      <c r="C1997" s="8"/>
      <c r="D1997" s="8"/>
      <c r="E1997" s="2"/>
      <c r="F1997" s="2"/>
      <c r="G1997" s="8"/>
      <c r="I1997" t="e">
        <f>INDEX('Helper - Drop-downs'!$C$12:$C$24,MATCH(C1997,'Helper - Drop-downs'!$A$12:$A$24,0))</f>
        <v>#N/A</v>
      </c>
      <c r="J1997" s="44" t="str">
        <f t="shared" si="62"/>
        <v xml:space="preserve"> - </v>
      </c>
      <c r="K1997" s="44" t="e">
        <f>INDEX('Helper - Inputs'!$G$15:$G$66,MATCH(J1997,'Helper - Inputs'!$D$15:$D$66,0),1)</f>
        <v>#N/A</v>
      </c>
      <c r="L1997" s="44" t="e">
        <f t="shared" si="63"/>
        <v>#N/A</v>
      </c>
    </row>
    <row r="1998" spans="1:12" x14ac:dyDescent="0.3">
      <c r="A1998" s="2"/>
      <c r="B1998" s="23"/>
      <c r="C1998" s="8"/>
      <c r="D1998" s="8"/>
      <c r="E1998" s="2"/>
      <c r="F1998" s="2"/>
      <c r="G1998" s="8"/>
      <c r="I1998" t="e">
        <f>INDEX('Helper - Drop-downs'!$C$12:$C$24,MATCH(C1998,'Helper - Drop-downs'!$A$12:$A$24,0))</f>
        <v>#N/A</v>
      </c>
      <c r="J1998" s="44" t="str">
        <f t="shared" si="62"/>
        <v xml:space="preserve"> - </v>
      </c>
      <c r="K1998" s="44" t="e">
        <f>INDEX('Helper - Inputs'!$G$15:$G$66,MATCH(J1998,'Helper - Inputs'!$D$15:$D$66,0),1)</f>
        <v>#N/A</v>
      </c>
      <c r="L1998" s="44" t="e">
        <f t="shared" si="63"/>
        <v>#N/A</v>
      </c>
    </row>
    <row r="1999" spans="1:12" x14ac:dyDescent="0.3">
      <c r="A1999" s="2"/>
      <c r="B1999" s="23"/>
      <c r="C1999" s="8"/>
      <c r="D1999" s="8"/>
      <c r="E1999" s="2"/>
      <c r="F1999" s="2"/>
      <c r="G1999" s="8"/>
      <c r="I1999" t="e">
        <f>INDEX('Helper - Drop-downs'!$C$12:$C$24,MATCH(C1999,'Helper - Drop-downs'!$A$12:$A$24,0))</f>
        <v>#N/A</v>
      </c>
      <c r="J1999" s="44" t="str">
        <f t="shared" si="62"/>
        <v xml:space="preserve"> - </v>
      </c>
      <c r="K1999" s="44" t="e">
        <f>INDEX('Helper - Inputs'!$G$15:$G$66,MATCH(J1999,'Helper - Inputs'!$D$15:$D$66,0),1)</f>
        <v>#N/A</v>
      </c>
      <c r="L1999" s="44" t="e">
        <f t="shared" si="63"/>
        <v>#N/A</v>
      </c>
    </row>
    <row r="2000" spans="1:12" x14ac:dyDescent="0.3">
      <c r="A2000" s="2"/>
      <c r="B2000" s="23"/>
      <c r="C2000" s="8"/>
      <c r="D2000" s="8"/>
      <c r="E2000" s="2"/>
      <c r="F2000" s="2"/>
      <c r="G2000" s="8"/>
      <c r="I2000" t="e">
        <f>INDEX('Helper - Drop-downs'!$C$12:$C$24,MATCH(C2000,'Helper - Drop-downs'!$A$12:$A$24,0))</f>
        <v>#N/A</v>
      </c>
      <c r="J2000" s="44" t="str">
        <f t="shared" si="62"/>
        <v xml:space="preserve"> - </v>
      </c>
      <c r="K2000" s="44" t="e">
        <f>INDEX('Helper - Inputs'!$G$15:$G$66,MATCH(J2000,'Helper - Inputs'!$D$15:$D$66,0),1)</f>
        <v>#N/A</v>
      </c>
      <c r="L2000" s="44" t="e">
        <f t="shared" si="63"/>
        <v>#N/A</v>
      </c>
    </row>
    <row r="2001" spans="1:12" x14ac:dyDescent="0.3">
      <c r="A2001" s="2"/>
      <c r="B2001" s="23"/>
      <c r="C2001" s="8"/>
      <c r="D2001" s="8"/>
      <c r="E2001" s="2"/>
      <c r="F2001" s="2"/>
      <c r="G2001" s="8"/>
      <c r="I2001" t="e">
        <f>INDEX('Helper - Drop-downs'!$C$12:$C$24,MATCH(C2001,'Helper - Drop-downs'!$A$12:$A$24,0))</f>
        <v>#N/A</v>
      </c>
      <c r="J2001" s="44" t="str">
        <f t="shared" si="62"/>
        <v xml:space="preserve"> - </v>
      </c>
      <c r="K2001" s="44" t="e">
        <f>INDEX('Helper - Inputs'!$G$15:$G$66,MATCH(J2001,'Helper - Inputs'!$D$15:$D$66,0),1)</f>
        <v>#N/A</v>
      </c>
      <c r="L2001" s="44" t="e">
        <f t="shared" si="63"/>
        <v>#N/A</v>
      </c>
    </row>
    <row r="2002" spans="1:12" x14ac:dyDescent="0.3">
      <c r="A2002" s="2"/>
      <c r="B2002" s="23"/>
      <c r="C2002" s="8"/>
      <c r="D2002" s="8"/>
      <c r="E2002" s="2"/>
      <c r="F2002" s="2"/>
      <c r="G2002" s="8"/>
      <c r="I2002" t="e">
        <f>INDEX('Helper - Drop-downs'!$C$12:$C$24,MATCH(C2002,'Helper - Drop-downs'!$A$12:$A$24,0))</f>
        <v>#N/A</v>
      </c>
      <c r="J2002" s="44" t="str">
        <f t="shared" si="62"/>
        <v xml:space="preserve"> - </v>
      </c>
      <c r="K2002" s="44" t="e">
        <f>INDEX('Helper - Inputs'!$G$15:$G$66,MATCH(J2002,'Helper - Inputs'!$D$15:$D$66,0),1)</f>
        <v>#N/A</v>
      </c>
      <c r="L2002" s="44" t="e">
        <f t="shared" si="63"/>
        <v>#N/A</v>
      </c>
    </row>
    <row r="2003" spans="1:12" x14ac:dyDescent="0.3">
      <c r="A2003" s="2"/>
      <c r="B2003" s="23"/>
      <c r="C2003" s="8"/>
      <c r="D2003" s="8"/>
      <c r="E2003" s="2"/>
      <c r="F2003" s="2"/>
      <c r="G2003" s="8"/>
      <c r="I2003" t="e">
        <f>INDEX('Helper - Drop-downs'!$C$12:$C$24,MATCH(C2003,'Helper - Drop-downs'!$A$12:$A$24,0))</f>
        <v>#N/A</v>
      </c>
      <c r="J2003" s="44" t="str">
        <f t="shared" si="62"/>
        <v xml:space="preserve"> - </v>
      </c>
      <c r="K2003" s="44" t="e">
        <f>INDEX('Helper - Inputs'!$G$15:$G$66,MATCH(J2003,'Helper - Inputs'!$D$15:$D$66,0),1)</f>
        <v>#N/A</v>
      </c>
      <c r="L2003" s="44" t="e">
        <f t="shared" si="63"/>
        <v>#N/A</v>
      </c>
    </row>
    <row r="2004" spans="1:12" x14ac:dyDescent="0.3">
      <c r="A2004" s="2"/>
      <c r="B2004" s="23"/>
      <c r="C2004" s="8"/>
      <c r="D2004" s="8"/>
      <c r="E2004" s="2"/>
      <c r="F2004" s="2"/>
      <c r="G2004" s="8"/>
      <c r="I2004" t="e">
        <f>INDEX('Helper - Drop-downs'!$C$12:$C$24,MATCH(C2004,'Helper - Drop-downs'!$A$12:$A$24,0))</f>
        <v>#N/A</v>
      </c>
      <c r="J2004" s="44" t="str">
        <f t="shared" si="62"/>
        <v xml:space="preserve"> - </v>
      </c>
      <c r="K2004" s="44" t="e">
        <f>INDEX('Helper - Inputs'!$G$15:$G$66,MATCH(J2004,'Helper - Inputs'!$D$15:$D$66,0),1)</f>
        <v>#N/A</v>
      </c>
      <c r="L2004" s="44" t="e">
        <f t="shared" si="63"/>
        <v>#N/A</v>
      </c>
    </row>
    <row r="2005" spans="1:12" x14ac:dyDescent="0.3">
      <c r="A2005" s="2"/>
      <c r="B2005" s="23"/>
      <c r="C2005" s="8"/>
      <c r="D2005" s="8"/>
      <c r="E2005" s="2"/>
      <c r="F2005" s="2"/>
      <c r="G2005" s="8"/>
      <c r="I2005" t="e">
        <f>INDEX('Helper - Drop-downs'!$C$12:$C$24,MATCH(C2005,'Helper - Drop-downs'!$A$12:$A$24,0))</f>
        <v>#N/A</v>
      </c>
      <c r="J2005" s="44" t="str">
        <f t="shared" si="62"/>
        <v xml:space="preserve"> - </v>
      </c>
      <c r="K2005" s="44" t="e">
        <f>INDEX('Helper - Inputs'!$G$15:$G$66,MATCH(J2005,'Helper - Inputs'!$D$15:$D$66,0),1)</f>
        <v>#N/A</v>
      </c>
      <c r="L2005" s="44" t="e">
        <f t="shared" si="63"/>
        <v>#N/A</v>
      </c>
    </row>
    <row r="2006" spans="1:12" x14ac:dyDescent="0.3">
      <c r="A2006" s="2"/>
      <c r="B2006" s="23"/>
      <c r="C2006" s="8"/>
      <c r="D2006" s="8"/>
      <c r="E2006" s="2"/>
      <c r="F2006" s="2"/>
      <c r="G2006" s="8"/>
      <c r="I2006" t="e">
        <f>INDEX('Helper - Drop-downs'!$C$12:$C$24,MATCH(C2006,'Helper - Drop-downs'!$A$12:$A$24,0))</f>
        <v>#N/A</v>
      </c>
      <c r="J2006" s="44" t="str">
        <f t="shared" si="62"/>
        <v xml:space="preserve"> - </v>
      </c>
      <c r="K2006" s="44" t="e">
        <f>INDEX('Helper - Inputs'!$G$15:$G$66,MATCH(J2006,'Helper - Inputs'!$D$15:$D$66,0),1)</f>
        <v>#N/A</v>
      </c>
      <c r="L2006" s="44" t="e">
        <f t="shared" si="63"/>
        <v>#N/A</v>
      </c>
    </row>
    <row r="2007" spans="1:12" x14ac:dyDescent="0.3">
      <c r="A2007" s="2"/>
      <c r="B2007" s="23"/>
      <c r="C2007" s="8"/>
      <c r="D2007" s="8"/>
      <c r="E2007" s="2"/>
      <c r="F2007" s="2"/>
      <c r="G2007" s="8"/>
      <c r="I2007" t="e">
        <f>INDEX('Helper - Drop-downs'!$C$12:$C$24,MATCH(C2007,'Helper - Drop-downs'!$A$12:$A$24,0))</f>
        <v>#N/A</v>
      </c>
      <c r="J2007" s="44" t="str">
        <f t="shared" si="62"/>
        <v xml:space="preserve"> - </v>
      </c>
      <c r="K2007" s="44" t="e">
        <f>INDEX('Helper - Inputs'!$G$15:$G$66,MATCH(J2007,'Helper - Inputs'!$D$15:$D$66,0),1)</f>
        <v>#N/A</v>
      </c>
      <c r="L2007" s="44" t="e">
        <f t="shared" si="63"/>
        <v>#N/A</v>
      </c>
    </row>
    <row r="2008" spans="1:12" x14ac:dyDescent="0.3">
      <c r="A2008" s="2"/>
      <c r="B2008" s="23"/>
      <c r="C2008" s="8"/>
      <c r="D2008" s="8"/>
      <c r="E2008" s="2"/>
      <c r="F2008" s="2"/>
      <c r="G2008" s="8"/>
      <c r="I2008" t="e">
        <f>INDEX('Helper - Drop-downs'!$C$12:$C$24,MATCH(C2008,'Helper - Drop-downs'!$A$12:$A$24,0))</f>
        <v>#N/A</v>
      </c>
      <c r="J2008" s="44" t="str">
        <f t="shared" si="62"/>
        <v xml:space="preserve"> - </v>
      </c>
      <c r="K2008" s="44" t="e">
        <f>INDEX('Helper - Inputs'!$G$15:$G$66,MATCH(J2008,'Helper - Inputs'!$D$15:$D$66,0),1)</f>
        <v>#N/A</v>
      </c>
      <c r="L2008" s="44" t="e">
        <f t="shared" si="63"/>
        <v>#N/A</v>
      </c>
    </row>
    <row r="2009" spans="1:12" x14ac:dyDescent="0.3">
      <c r="A2009" s="2"/>
      <c r="B2009" s="23"/>
      <c r="C2009" s="8"/>
      <c r="D2009" s="8"/>
      <c r="E2009" s="2"/>
      <c r="F2009" s="2"/>
      <c r="G2009" s="8"/>
      <c r="I2009" t="e">
        <f>INDEX('Helper - Drop-downs'!$C$12:$C$24,MATCH(C2009,'Helper - Drop-downs'!$A$12:$A$24,0))</f>
        <v>#N/A</v>
      </c>
      <c r="J2009" s="44" t="str">
        <f t="shared" si="62"/>
        <v xml:space="preserve"> - </v>
      </c>
      <c r="K2009" s="44" t="e">
        <f>INDEX('Helper - Inputs'!$G$15:$G$66,MATCH(J2009,'Helper - Inputs'!$D$15:$D$66,0),1)</f>
        <v>#N/A</v>
      </c>
      <c r="L2009" s="44" t="e">
        <f t="shared" si="63"/>
        <v>#N/A</v>
      </c>
    </row>
    <row r="2010" spans="1:12" x14ac:dyDescent="0.3">
      <c r="A2010" s="2"/>
      <c r="B2010" s="23"/>
      <c r="C2010" s="8"/>
      <c r="D2010" s="8"/>
      <c r="E2010" s="2"/>
      <c r="F2010" s="2"/>
      <c r="G2010" s="8"/>
      <c r="I2010" t="e">
        <f>INDEX('Helper - Drop-downs'!$C$12:$C$24,MATCH(C2010,'Helper - Drop-downs'!$A$12:$A$24,0))</f>
        <v>#N/A</v>
      </c>
      <c r="J2010" s="44" t="str">
        <f t="shared" si="62"/>
        <v xml:space="preserve"> - </v>
      </c>
      <c r="K2010" s="44" t="e">
        <f>INDEX('Helper - Inputs'!$G$15:$G$66,MATCH(J2010,'Helper - Inputs'!$D$15:$D$66,0),1)</f>
        <v>#N/A</v>
      </c>
      <c r="L2010" s="44" t="e">
        <f t="shared" si="63"/>
        <v>#N/A</v>
      </c>
    </row>
    <row r="2011" spans="1:12" x14ac:dyDescent="0.3">
      <c r="A2011" s="2"/>
      <c r="B2011" s="23"/>
      <c r="C2011" s="8"/>
      <c r="D2011" s="8"/>
      <c r="E2011" s="2"/>
      <c r="F2011" s="2"/>
      <c r="G2011" s="8"/>
      <c r="I2011" t="e">
        <f>INDEX('Helper - Drop-downs'!$C$12:$C$24,MATCH(C2011,'Helper - Drop-downs'!$A$12:$A$24,0))</f>
        <v>#N/A</v>
      </c>
      <c r="J2011" s="44" t="str">
        <f t="shared" si="62"/>
        <v xml:space="preserve"> - </v>
      </c>
      <c r="K2011" s="44" t="e">
        <f>INDEX('Helper - Inputs'!$G$15:$G$66,MATCH(J2011,'Helper - Inputs'!$D$15:$D$66,0),1)</f>
        <v>#N/A</v>
      </c>
      <c r="L2011" s="44" t="e">
        <f t="shared" si="63"/>
        <v>#N/A</v>
      </c>
    </row>
    <row r="2012" spans="1:12" x14ac:dyDescent="0.3">
      <c r="A2012" s="2"/>
      <c r="B2012" s="23"/>
      <c r="C2012" s="8"/>
      <c r="D2012" s="8"/>
      <c r="E2012" s="2"/>
      <c r="F2012" s="2"/>
      <c r="G2012" s="8"/>
      <c r="I2012" t="e">
        <f>INDEX('Helper - Drop-downs'!$C$12:$C$24,MATCH(C2012,'Helper - Drop-downs'!$A$12:$A$24,0))</f>
        <v>#N/A</v>
      </c>
      <c r="J2012" s="44" t="str">
        <f t="shared" si="62"/>
        <v xml:space="preserve"> - </v>
      </c>
      <c r="K2012" s="44" t="e">
        <f>INDEX('Helper - Inputs'!$G$15:$G$66,MATCH(J2012,'Helper - Inputs'!$D$15:$D$66,0),1)</f>
        <v>#N/A</v>
      </c>
      <c r="L2012" s="44" t="e">
        <f t="shared" si="63"/>
        <v>#N/A</v>
      </c>
    </row>
    <row r="2013" spans="1:12" x14ac:dyDescent="0.3">
      <c r="A2013" s="2"/>
      <c r="B2013" s="23"/>
      <c r="C2013" s="8"/>
      <c r="D2013" s="8"/>
      <c r="E2013" s="2"/>
      <c r="F2013" s="2"/>
      <c r="G2013" s="8"/>
      <c r="I2013" t="e">
        <f>INDEX('Helper - Drop-downs'!$C$12:$C$24,MATCH(C2013,'Helper - Drop-downs'!$A$12:$A$24,0))</f>
        <v>#N/A</v>
      </c>
      <c r="J2013" s="44" t="str">
        <f t="shared" si="62"/>
        <v xml:space="preserve"> - </v>
      </c>
      <c r="K2013" s="44" t="e">
        <f>INDEX('Helper - Inputs'!$G$15:$G$66,MATCH(J2013,'Helper - Inputs'!$D$15:$D$66,0),1)</f>
        <v>#N/A</v>
      </c>
      <c r="L2013" s="44" t="e">
        <f t="shared" si="63"/>
        <v>#N/A</v>
      </c>
    </row>
    <row r="2014" spans="1:12" x14ac:dyDescent="0.3">
      <c r="A2014" s="2"/>
      <c r="B2014" s="23"/>
      <c r="C2014" s="8"/>
      <c r="D2014" s="8"/>
      <c r="E2014" s="2"/>
      <c r="F2014" s="2"/>
      <c r="G2014" s="8"/>
      <c r="I2014" t="e">
        <f>INDEX('Helper - Drop-downs'!$C$12:$C$24,MATCH(C2014,'Helper - Drop-downs'!$A$12:$A$24,0))</f>
        <v>#N/A</v>
      </c>
      <c r="J2014" s="44" t="str">
        <f t="shared" si="62"/>
        <v xml:space="preserve"> - </v>
      </c>
      <c r="K2014" s="44" t="e">
        <f>INDEX('Helper - Inputs'!$G$15:$G$66,MATCH(J2014,'Helper - Inputs'!$D$15:$D$66,0),1)</f>
        <v>#N/A</v>
      </c>
      <c r="L2014" s="44" t="e">
        <f t="shared" si="63"/>
        <v>#N/A</v>
      </c>
    </row>
    <row r="2015" spans="1:12" x14ac:dyDescent="0.3">
      <c r="A2015" s="2"/>
      <c r="B2015" s="23"/>
      <c r="C2015" s="8"/>
      <c r="D2015" s="8"/>
      <c r="E2015" s="2"/>
      <c r="F2015" s="2"/>
      <c r="G2015" s="8"/>
      <c r="I2015" t="e">
        <f>INDEX('Helper - Drop-downs'!$C$12:$C$24,MATCH(C2015,'Helper - Drop-downs'!$A$12:$A$24,0))</f>
        <v>#N/A</v>
      </c>
      <c r="J2015" s="44" t="str">
        <f t="shared" si="62"/>
        <v xml:space="preserve"> - </v>
      </c>
      <c r="K2015" s="44" t="e">
        <f>INDEX('Helper - Inputs'!$G$15:$G$66,MATCH(J2015,'Helper - Inputs'!$D$15:$D$66,0),1)</f>
        <v>#N/A</v>
      </c>
      <c r="L2015" s="44" t="e">
        <f t="shared" si="63"/>
        <v>#N/A</v>
      </c>
    </row>
    <row r="2016" spans="1:12" x14ac:dyDescent="0.3">
      <c r="A2016" s="2"/>
      <c r="B2016" s="23"/>
      <c r="C2016" s="8"/>
      <c r="D2016" s="8"/>
      <c r="E2016" s="2"/>
      <c r="F2016" s="2"/>
      <c r="G2016" s="8"/>
      <c r="I2016" t="e">
        <f>INDEX('Helper - Drop-downs'!$C$12:$C$24,MATCH(C2016,'Helper - Drop-downs'!$A$12:$A$24,0))</f>
        <v>#N/A</v>
      </c>
      <c r="J2016" s="44" t="str">
        <f t="shared" si="62"/>
        <v xml:space="preserve"> - </v>
      </c>
      <c r="K2016" s="44" t="e">
        <f>INDEX('Helper - Inputs'!$G$15:$G$66,MATCH(J2016,'Helper - Inputs'!$D$15:$D$66,0),1)</f>
        <v>#N/A</v>
      </c>
      <c r="L2016" s="44" t="e">
        <f t="shared" si="63"/>
        <v>#N/A</v>
      </c>
    </row>
    <row r="2017" spans="1:12" x14ac:dyDescent="0.3">
      <c r="A2017" s="2"/>
      <c r="B2017" s="23"/>
      <c r="C2017" s="8"/>
      <c r="D2017" s="8"/>
      <c r="E2017" s="2"/>
      <c r="F2017" s="2"/>
      <c r="G2017" s="8"/>
      <c r="I2017" t="e">
        <f>INDEX('Helper - Drop-downs'!$C$12:$C$24,MATCH(C2017,'Helper - Drop-downs'!$A$12:$A$24,0))</f>
        <v>#N/A</v>
      </c>
      <c r="J2017" s="44" t="str">
        <f t="shared" si="62"/>
        <v xml:space="preserve"> - </v>
      </c>
      <c r="K2017" s="44" t="e">
        <f>INDEX('Helper - Inputs'!$G$15:$G$66,MATCH(J2017,'Helper - Inputs'!$D$15:$D$66,0),1)</f>
        <v>#N/A</v>
      </c>
      <c r="L2017" s="44" t="e">
        <f t="shared" si="63"/>
        <v>#N/A</v>
      </c>
    </row>
    <row r="2018" spans="1:12" x14ac:dyDescent="0.3">
      <c r="A2018" s="2"/>
      <c r="B2018" s="23"/>
      <c r="C2018" s="8"/>
      <c r="D2018" s="8"/>
      <c r="E2018" s="2"/>
      <c r="F2018" s="2"/>
      <c r="G2018" s="8"/>
      <c r="I2018" t="e">
        <f>INDEX('Helper - Drop-downs'!$C$12:$C$24,MATCH(C2018,'Helper - Drop-downs'!$A$12:$A$24,0))</f>
        <v>#N/A</v>
      </c>
      <c r="J2018" s="44" t="str">
        <f t="shared" si="62"/>
        <v xml:space="preserve"> - </v>
      </c>
      <c r="K2018" s="44" t="e">
        <f>INDEX('Helper - Inputs'!$G$15:$G$66,MATCH(J2018,'Helper - Inputs'!$D$15:$D$66,0),1)</f>
        <v>#N/A</v>
      </c>
      <c r="L2018" s="44" t="e">
        <f t="shared" si="63"/>
        <v>#N/A</v>
      </c>
    </row>
    <row r="2019" spans="1:12" x14ac:dyDescent="0.3">
      <c r="A2019" s="2"/>
      <c r="B2019" s="23"/>
      <c r="C2019" s="8"/>
      <c r="D2019" s="8"/>
      <c r="E2019" s="2"/>
      <c r="F2019" s="2"/>
      <c r="G2019" s="8"/>
      <c r="I2019" t="e">
        <f>INDEX('Helper - Drop-downs'!$C$12:$C$24,MATCH(C2019,'Helper - Drop-downs'!$A$12:$A$24,0))</f>
        <v>#N/A</v>
      </c>
      <c r="J2019" s="44" t="str">
        <f t="shared" si="62"/>
        <v xml:space="preserve"> - </v>
      </c>
      <c r="K2019" s="44" t="e">
        <f>INDEX('Helper - Inputs'!$G$15:$G$66,MATCH(J2019,'Helper - Inputs'!$D$15:$D$66,0),1)</f>
        <v>#N/A</v>
      </c>
      <c r="L2019" s="44" t="e">
        <f t="shared" si="63"/>
        <v>#N/A</v>
      </c>
    </row>
    <row r="2020" spans="1:12" x14ac:dyDescent="0.3">
      <c r="A2020" s="2"/>
      <c r="B2020" s="23"/>
      <c r="C2020" s="8"/>
      <c r="D2020" s="8"/>
      <c r="E2020" s="2"/>
      <c r="F2020" s="2"/>
      <c r="G2020" s="8"/>
      <c r="I2020" t="e">
        <f>INDEX('Helper - Drop-downs'!$C$12:$C$24,MATCH(C2020,'Helper - Drop-downs'!$A$12:$A$24,0))</f>
        <v>#N/A</v>
      </c>
      <c r="J2020" s="44" t="str">
        <f t="shared" si="62"/>
        <v xml:space="preserve"> - </v>
      </c>
      <c r="K2020" s="44" t="e">
        <f>INDEX('Helper - Inputs'!$G$15:$G$66,MATCH(J2020,'Helper - Inputs'!$D$15:$D$66,0),1)</f>
        <v>#N/A</v>
      </c>
      <c r="L2020" s="44" t="e">
        <f t="shared" si="63"/>
        <v>#N/A</v>
      </c>
    </row>
    <row r="2021" spans="1:12" x14ac:dyDescent="0.3">
      <c r="A2021" s="2"/>
      <c r="B2021" s="23"/>
      <c r="C2021" s="8"/>
      <c r="D2021" s="8"/>
      <c r="E2021" s="2"/>
      <c r="F2021" s="2"/>
      <c r="G2021" s="8"/>
      <c r="I2021" t="e">
        <f>INDEX('Helper - Drop-downs'!$C$12:$C$24,MATCH(C2021,'Helper - Drop-downs'!$A$12:$A$24,0))</f>
        <v>#N/A</v>
      </c>
      <c r="J2021" s="44" t="str">
        <f t="shared" si="62"/>
        <v xml:space="preserve"> - </v>
      </c>
      <c r="K2021" s="44" t="e">
        <f>INDEX('Helper - Inputs'!$G$15:$G$66,MATCH(J2021,'Helper - Inputs'!$D$15:$D$66,0),1)</f>
        <v>#N/A</v>
      </c>
      <c r="L2021" s="44" t="e">
        <f t="shared" si="63"/>
        <v>#N/A</v>
      </c>
    </row>
    <row r="2022" spans="1:12" x14ac:dyDescent="0.3">
      <c r="A2022" s="2"/>
      <c r="B2022" s="23"/>
      <c r="C2022" s="8"/>
      <c r="D2022" s="8"/>
      <c r="E2022" s="2"/>
      <c r="F2022" s="2"/>
      <c r="G2022" s="8"/>
      <c r="I2022" t="e">
        <f>INDEX('Helper - Drop-downs'!$C$12:$C$24,MATCH(C2022,'Helper - Drop-downs'!$A$12:$A$24,0))</f>
        <v>#N/A</v>
      </c>
      <c r="J2022" s="44" t="str">
        <f t="shared" si="62"/>
        <v xml:space="preserve"> - </v>
      </c>
      <c r="K2022" s="44" t="e">
        <f>INDEX('Helper - Inputs'!$G$15:$G$66,MATCH(J2022,'Helper - Inputs'!$D$15:$D$66,0),1)</f>
        <v>#N/A</v>
      </c>
      <c r="L2022" s="44" t="e">
        <f t="shared" si="63"/>
        <v>#N/A</v>
      </c>
    </row>
    <row r="2023" spans="1:12" x14ac:dyDescent="0.3">
      <c r="A2023" s="2"/>
      <c r="B2023" s="23"/>
      <c r="C2023" s="8"/>
      <c r="D2023" s="8"/>
      <c r="E2023" s="2"/>
      <c r="F2023" s="2"/>
      <c r="G2023" s="8"/>
      <c r="I2023" t="e">
        <f>INDEX('Helper - Drop-downs'!$C$12:$C$24,MATCH(C2023,'Helper - Drop-downs'!$A$12:$A$24,0))</f>
        <v>#N/A</v>
      </c>
      <c r="J2023" s="44" t="str">
        <f t="shared" si="62"/>
        <v xml:space="preserve"> - </v>
      </c>
      <c r="K2023" s="44" t="e">
        <f>INDEX('Helper - Inputs'!$G$15:$G$66,MATCH(J2023,'Helper - Inputs'!$D$15:$D$66,0),1)</f>
        <v>#N/A</v>
      </c>
      <c r="L2023" s="44" t="e">
        <f t="shared" si="63"/>
        <v>#N/A</v>
      </c>
    </row>
    <row r="2024" spans="1:12" x14ac:dyDescent="0.3">
      <c r="A2024" s="2"/>
      <c r="B2024" s="23"/>
      <c r="C2024" s="8"/>
      <c r="D2024" s="8"/>
      <c r="E2024" s="2"/>
      <c r="F2024" s="2"/>
      <c r="G2024" s="8"/>
      <c r="I2024" t="e">
        <f>INDEX('Helper - Drop-downs'!$C$12:$C$24,MATCH(C2024,'Helper - Drop-downs'!$A$12:$A$24,0))</f>
        <v>#N/A</v>
      </c>
      <c r="J2024" s="44" t="str">
        <f t="shared" si="62"/>
        <v xml:space="preserve"> - </v>
      </c>
      <c r="K2024" s="44" t="e">
        <f>INDEX('Helper - Inputs'!$G$15:$G$66,MATCH(J2024,'Helper - Inputs'!$D$15:$D$66,0),1)</f>
        <v>#N/A</v>
      </c>
      <c r="L2024" s="44" t="e">
        <f t="shared" si="63"/>
        <v>#N/A</v>
      </c>
    </row>
    <row r="2025" spans="1:12" x14ac:dyDescent="0.3">
      <c r="A2025" s="2"/>
      <c r="B2025" s="23"/>
      <c r="C2025" s="8"/>
      <c r="D2025" s="8"/>
      <c r="E2025" s="2"/>
      <c r="F2025" s="2"/>
      <c r="G2025" s="8"/>
      <c r="I2025" t="e">
        <f>INDEX('Helper - Drop-downs'!$C$12:$C$24,MATCH(C2025,'Helper - Drop-downs'!$A$12:$A$24,0))</f>
        <v>#N/A</v>
      </c>
      <c r="J2025" s="44" t="str">
        <f t="shared" si="62"/>
        <v xml:space="preserve"> - </v>
      </c>
      <c r="K2025" s="44" t="e">
        <f>INDEX('Helper - Inputs'!$G$15:$G$66,MATCH(J2025,'Helper - Inputs'!$D$15:$D$66,0),1)</f>
        <v>#N/A</v>
      </c>
      <c r="L2025" s="44" t="e">
        <f t="shared" si="63"/>
        <v>#N/A</v>
      </c>
    </row>
    <row r="2026" spans="1:12" x14ac:dyDescent="0.3">
      <c r="A2026" s="2"/>
      <c r="B2026" s="23"/>
      <c r="C2026" s="8"/>
      <c r="D2026" s="8"/>
      <c r="E2026" s="2"/>
      <c r="F2026" s="2"/>
      <c r="G2026" s="8"/>
      <c r="I2026" t="e">
        <f>INDEX('Helper - Drop-downs'!$C$12:$C$24,MATCH(C2026,'Helper - Drop-downs'!$A$12:$A$24,0))</f>
        <v>#N/A</v>
      </c>
      <c r="J2026" s="44" t="str">
        <f t="shared" si="62"/>
        <v xml:space="preserve"> - </v>
      </c>
      <c r="K2026" s="44" t="e">
        <f>INDEX('Helper - Inputs'!$G$15:$G$66,MATCH(J2026,'Helper - Inputs'!$D$15:$D$66,0),1)</f>
        <v>#N/A</v>
      </c>
      <c r="L2026" s="44" t="e">
        <f t="shared" si="63"/>
        <v>#N/A</v>
      </c>
    </row>
    <row r="2027" spans="1:12" x14ac:dyDescent="0.3">
      <c r="A2027" s="2"/>
      <c r="B2027" s="23"/>
      <c r="C2027" s="8"/>
      <c r="D2027" s="8"/>
      <c r="E2027" s="2"/>
      <c r="F2027" s="2"/>
      <c r="G2027" s="8"/>
      <c r="I2027" t="e">
        <f>INDEX('Helper - Drop-downs'!$C$12:$C$24,MATCH(C2027,'Helper - Drop-downs'!$A$12:$A$24,0))</f>
        <v>#N/A</v>
      </c>
      <c r="J2027" s="44" t="str">
        <f t="shared" si="62"/>
        <v xml:space="preserve"> - </v>
      </c>
      <c r="K2027" s="44" t="e">
        <f>INDEX('Helper - Inputs'!$G$15:$G$66,MATCH(J2027,'Helper - Inputs'!$D$15:$D$66,0),1)</f>
        <v>#N/A</v>
      </c>
      <c r="L2027" s="44" t="e">
        <f t="shared" si="63"/>
        <v>#N/A</v>
      </c>
    </row>
    <row r="2028" spans="1:12" x14ac:dyDescent="0.3">
      <c r="A2028" s="2"/>
      <c r="B2028" s="23"/>
      <c r="C2028" s="8"/>
      <c r="D2028" s="8"/>
      <c r="E2028" s="2"/>
      <c r="F2028" s="2"/>
      <c r="G2028" s="8"/>
      <c r="I2028" t="e">
        <f>INDEX('Helper - Drop-downs'!$C$12:$C$24,MATCH(C2028,'Helper - Drop-downs'!$A$12:$A$24,0))</f>
        <v>#N/A</v>
      </c>
      <c r="J2028" s="44" t="str">
        <f t="shared" si="62"/>
        <v xml:space="preserve"> - </v>
      </c>
      <c r="K2028" s="44" t="e">
        <f>INDEX('Helper - Inputs'!$G$15:$G$66,MATCH(J2028,'Helper - Inputs'!$D$15:$D$66,0),1)</f>
        <v>#N/A</v>
      </c>
      <c r="L2028" s="44" t="e">
        <f t="shared" si="63"/>
        <v>#N/A</v>
      </c>
    </row>
    <row r="2029" spans="1:12" x14ac:dyDescent="0.3">
      <c r="A2029" s="2"/>
      <c r="B2029" s="23"/>
      <c r="C2029" s="8"/>
      <c r="D2029" s="8"/>
      <c r="E2029" s="2"/>
      <c r="F2029" s="2"/>
      <c r="G2029" s="8"/>
      <c r="I2029" t="e">
        <f>INDEX('Helper - Drop-downs'!$C$12:$C$24,MATCH(C2029,'Helper - Drop-downs'!$A$12:$A$24,0))</f>
        <v>#N/A</v>
      </c>
      <c r="J2029" s="44" t="str">
        <f t="shared" si="62"/>
        <v xml:space="preserve"> - </v>
      </c>
      <c r="K2029" s="44" t="e">
        <f>INDEX('Helper - Inputs'!$G$15:$G$66,MATCH(J2029,'Helper - Inputs'!$D$15:$D$66,0),1)</f>
        <v>#N/A</v>
      </c>
      <c r="L2029" s="44" t="e">
        <f t="shared" si="63"/>
        <v>#N/A</v>
      </c>
    </row>
    <row r="2030" spans="1:12" x14ac:dyDescent="0.3">
      <c r="A2030" s="2"/>
      <c r="B2030" s="23"/>
      <c r="C2030" s="8"/>
      <c r="D2030" s="8"/>
      <c r="E2030" s="2"/>
      <c r="F2030" s="2"/>
      <c r="G2030" s="8"/>
      <c r="I2030" t="e">
        <f>INDEX('Helper - Drop-downs'!$C$12:$C$24,MATCH(C2030,'Helper - Drop-downs'!$A$12:$A$24,0))</f>
        <v>#N/A</v>
      </c>
      <c r="J2030" s="44" t="str">
        <f t="shared" si="62"/>
        <v xml:space="preserve"> - </v>
      </c>
      <c r="K2030" s="44" t="e">
        <f>INDEX('Helper - Inputs'!$G$15:$G$66,MATCH(J2030,'Helper - Inputs'!$D$15:$D$66,0),1)</f>
        <v>#N/A</v>
      </c>
      <c r="L2030" s="44" t="e">
        <f t="shared" si="63"/>
        <v>#N/A</v>
      </c>
    </row>
    <row r="2031" spans="1:12" x14ac:dyDescent="0.3">
      <c r="A2031" s="2"/>
      <c r="B2031" s="23"/>
      <c r="C2031" s="8"/>
      <c r="D2031" s="8"/>
      <c r="E2031" s="2"/>
      <c r="F2031" s="2"/>
      <c r="G2031" s="8"/>
      <c r="I2031" t="e">
        <f>INDEX('Helper - Drop-downs'!$C$12:$C$24,MATCH(C2031,'Helper - Drop-downs'!$A$12:$A$24,0))</f>
        <v>#N/A</v>
      </c>
      <c r="J2031" s="44" t="str">
        <f t="shared" si="62"/>
        <v xml:space="preserve"> - </v>
      </c>
      <c r="K2031" s="44" t="e">
        <f>INDEX('Helper - Inputs'!$G$15:$G$66,MATCH(J2031,'Helper - Inputs'!$D$15:$D$66,0),1)</f>
        <v>#N/A</v>
      </c>
      <c r="L2031" s="44" t="e">
        <f t="shared" si="63"/>
        <v>#N/A</v>
      </c>
    </row>
    <row r="2032" spans="1:12" x14ac:dyDescent="0.3">
      <c r="A2032" s="2"/>
      <c r="B2032" s="23"/>
      <c r="C2032" s="8"/>
      <c r="D2032" s="8"/>
      <c r="E2032" s="2"/>
      <c r="F2032" s="2"/>
      <c r="G2032" s="8"/>
      <c r="I2032" t="e">
        <f>INDEX('Helper - Drop-downs'!$C$12:$C$24,MATCH(C2032,'Helper - Drop-downs'!$A$12:$A$24,0))</f>
        <v>#N/A</v>
      </c>
      <c r="J2032" s="44" t="str">
        <f t="shared" si="62"/>
        <v xml:space="preserve"> - </v>
      </c>
      <c r="K2032" s="44" t="e">
        <f>INDEX('Helper - Inputs'!$G$15:$G$66,MATCH(J2032,'Helper - Inputs'!$D$15:$D$66,0),1)</f>
        <v>#N/A</v>
      </c>
      <c r="L2032" s="44" t="e">
        <f t="shared" si="63"/>
        <v>#N/A</v>
      </c>
    </row>
    <row r="2033" spans="1:12" x14ac:dyDescent="0.3">
      <c r="A2033" s="2"/>
      <c r="B2033" s="23"/>
      <c r="C2033" s="8"/>
      <c r="D2033" s="8"/>
      <c r="E2033" s="2"/>
      <c r="F2033" s="2"/>
      <c r="G2033" s="8"/>
      <c r="I2033" t="e">
        <f>INDEX('Helper - Drop-downs'!$C$12:$C$24,MATCH(C2033,'Helper - Drop-downs'!$A$12:$A$24,0))</f>
        <v>#N/A</v>
      </c>
      <c r="J2033" s="44" t="str">
        <f t="shared" si="62"/>
        <v xml:space="preserve"> - </v>
      </c>
      <c r="K2033" s="44" t="e">
        <f>INDEX('Helper - Inputs'!$G$15:$G$66,MATCH(J2033,'Helper - Inputs'!$D$15:$D$66,0),1)</f>
        <v>#N/A</v>
      </c>
      <c r="L2033" s="44" t="e">
        <f t="shared" si="63"/>
        <v>#N/A</v>
      </c>
    </row>
    <row r="2034" spans="1:12" x14ac:dyDescent="0.3">
      <c r="A2034" s="2"/>
      <c r="B2034" s="23"/>
      <c r="C2034" s="8"/>
      <c r="D2034" s="8"/>
      <c r="E2034" s="2"/>
      <c r="F2034" s="2"/>
      <c r="G2034" s="8"/>
      <c r="I2034" t="e">
        <f>INDEX('Helper - Drop-downs'!$C$12:$C$24,MATCH(C2034,'Helper - Drop-downs'!$A$12:$A$24,0))</f>
        <v>#N/A</v>
      </c>
      <c r="J2034" s="44" t="str">
        <f t="shared" si="62"/>
        <v xml:space="preserve"> - </v>
      </c>
      <c r="K2034" s="44" t="e">
        <f>INDEX('Helper - Inputs'!$G$15:$G$66,MATCH(J2034,'Helper - Inputs'!$D$15:$D$66,0),1)</f>
        <v>#N/A</v>
      </c>
      <c r="L2034" s="44" t="e">
        <f t="shared" si="63"/>
        <v>#N/A</v>
      </c>
    </row>
    <row r="2035" spans="1:12" x14ac:dyDescent="0.3">
      <c r="A2035" s="2"/>
      <c r="B2035" s="23"/>
      <c r="C2035" s="8"/>
      <c r="D2035" s="8"/>
      <c r="E2035" s="2"/>
      <c r="F2035" s="2"/>
      <c r="G2035" s="8"/>
      <c r="I2035" t="e">
        <f>INDEX('Helper - Drop-downs'!$C$12:$C$24,MATCH(C2035,'Helper - Drop-downs'!$A$12:$A$24,0))</f>
        <v>#N/A</v>
      </c>
      <c r="J2035" s="44" t="str">
        <f t="shared" si="62"/>
        <v xml:space="preserve"> - </v>
      </c>
      <c r="K2035" s="44" t="e">
        <f>INDEX('Helper - Inputs'!$G$15:$G$66,MATCH(J2035,'Helper - Inputs'!$D$15:$D$66,0),1)</f>
        <v>#N/A</v>
      </c>
      <c r="L2035" s="44" t="e">
        <f t="shared" si="63"/>
        <v>#N/A</v>
      </c>
    </row>
    <row r="2036" spans="1:12" x14ac:dyDescent="0.3">
      <c r="A2036" s="2"/>
      <c r="B2036" s="23"/>
      <c r="C2036" s="8"/>
      <c r="D2036" s="8"/>
      <c r="E2036" s="2"/>
      <c r="F2036" s="2"/>
      <c r="G2036" s="8"/>
      <c r="I2036" t="e">
        <f>INDEX('Helper - Drop-downs'!$C$12:$C$24,MATCH(C2036,'Helper - Drop-downs'!$A$12:$A$24,0))</f>
        <v>#N/A</v>
      </c>
      <c r="J2036" s="44" t="str">
        <f t="shared" si="62"/>
        <v xml:space="preserve"> - </v>
      </c>
      <c r="K2036" s="44" t="e">
        <f>INDEX('Helper - Inputs'!$G$15:$G$66,MATCH(J2036,'Helper - Inputs'!$D$15:$D$66,0),1)</f>
        <v>#N/A</v>
      </c>
      <c r="L2036" s="44" t="e">
        <f t="shared" si="63"/>
        <v>#N/A</v>
      </c>
    </row>
    <row r="2037" spans="1:12" x14ac:dyDescent="0.3">
      <c r="A2037" s="2"/>
      <c r="B2037" s="23"/>
      <c r="C2037" s="8"/>
      <c r="D2037" s="8"/>
      <c r="E2037" s="2"/>
      <c r="F2037" s="2"/>
      <c r="G2037" s="8"/>
      <c r="I2037" t="e">
        <f>INDEX('Helper - Drop-downs'!$C$12:$C$24,MATCH(C2037,'Helper - Drop-downs'!$A$12:$A$24,0))</f>
        <v>#N/A</v>
      </c>
      <c r="J2037" s="44" t="str">
        <f t="shared" si="62"/>
        <v xml:space="preserve"> - </v>
      </c>
      <c r="K2037" s="44" t="e">
        <f>INDEX('Helper - Inputs'!$G$15:$G$66,MATCH(J2037,'Helper - Inputs'!$D$15:$D$66,0),1)</f>
        <v>#N/A</v>
      </c>
      <c r="L2037" s="44" t="e">
        <f t="shared" si="63"/>
        <v>#N/A</v>
      </c>
    </row>
    <row r="2038" spans="1:12" x14ac:dyDescent="0.3">
      <c r="A2038" s="2"/>
      <c r="B2038" s="23"/>
      <c r="C2038" s="8"/>
      <c r="D2038" s="8"/>
      <c r="E2038" s="2"/>
      <c r="F2038" s="2"/>
      <c r="G2038" s="8"/>
      <c r="I2038" t="e">
        <f>INDEX('Helper - Drop-downs'!$C$12:$C$24,MATCH(C2038,'Helper - Drop-downs'!$A$12:$A$24,0))</f>
        <v>#N/A</v>
      </c>
      <c r="J2038" s="44" t="str">
        <f t="shared" si="62"/>
        <v xml:space="preserve"> - </v>
      </c>
      <c r="K2038" s="44" t="e">
        <f>INDEX('Helper - Inputs'!$G$15:$G$66,MATCH(J2038,'Helper - Inputs'!$D$15:$D$66,0),1)</f>
        <v>#N/A</v>
      </c>
      <c r="L2038" s="44" t="e">
        <f t="shared" si="63"/>
        <v>#N/A</v>
      </c>
    </row>
    <row r="2039" spans="1:12" x14ac:dyDescent="0.3">
      <c r="A2039" s="2"/>
      <c r="B2039" s="23"/>
      <c r="C2039" s="8"/>
      <c r="D2039" s="8"/>
      <c r="E2039" s="2"/>
      <c r="F2039" s="2"/>
      <c r="G2039" s="8"/>
      <c r="I2039" t="e">
        <f>INDEX('Helper - Drop-downs'!$C$12:$C$24,MATCH(C2039,'Helper - Drop-downs'!$A$12:$A$24,0))</f>
        <v>#N/A</v>
      </c>
      <c r="J2039" s="44" t="str">
        <f t="shared" si="62"/>
        <v xml:space="preserve"> - </v>
      </c>
      <c r="K2039" s="44" t="e">
        <f>INDEX('Helper - Inputs'!$G$15:$G$66,MATCH(J2039,'Helper - Inputs'!$D$15:$D$66,0),1)</f>
        <v>#N/A</v>
      </c>
      <c r="L2039" s="44" t="e">
        <f t="shared" si="63"/>
        <v>#N/A</v>
      </c>
    </row>
    <row r="2040" spans="1:12" x14ac:dyDescent="0.3">
      <c r="A2040" s="2"/>
      <c r="B2040" s="23"/>
      <c r="C2040" s="8"/>
      <c r="D2040" s="8"/>
      <c r="E2040" s="2"/>
      <c r="F2040" s="2"/>
      <c r="G2040" s="8"/>
      <c r="I2040" t="e">
        <f>INDEX('Helper - Drop-downs'!$C$12:$C$24,MATCH(C2040,'Helper - Drop-downs'!$A$12:$A$24,0))</f>
        <v>#N/A</v>
      </c>
      <c r="J2040" s="44" t="str">
        <f t="shared" si="62"/>
        <v xml:space="preserve"> - </v>
      </c>
      <c r="K2040" s="44" t="e">
        <f>INDEX('Helper - Inputs'!$G$15:$G$66,MATCH(J2040,'Helper - Inputs'!$D$15:$D$66,0),1)</f>
        <v>#N/A</v>
      </c>
      <c r="L2040" s="44" t="e">
        <f t="shared" si="63"/>
        <v>#N/A</v>
      </c>
    </row>
    <row r="2041" spans="1:12" x14ac:dyDescent="0.3">
      <c r="A2041" s="2"/>
      <c r="B2041" s="23"/>
      <c r="C2041" s="8"/>
      <c r="D2041" s="8"/>
      <c r="E2041" s="2"/>
      <c r="F2041" s="2"/>
      <c r="G2041" s="8"/>
      <c r="I2041" t="e">
        <f>INDEX('Helper - Drop-downs'!$C$12:$C$24,MATCH(C2041,'Helper - Drop-downs'!$A$12:$A$24,0))</f>
        <v>#N/A</v>
      </c>
      <c r="J2041" s="44" t="str">
        <f t="shared" si="62"/>
        <v xml:space="preserve"> - </v>
      </c>
      <c r="K2041" s="44" t="e">
        <f>INDEX('Helper - Inputs'!$G$15:$G$66,MATCH(J2041,'Helper - Inputs'!$D$15:$D$66,0),1)</f>
        <v>#N/A</v>
      </c>
      <c r="L2041" s="44" t="e">
        <f t="shared" si="63"/>
        <v>#N/A</v>
      </c>
    </row>
    <row r="2042" spans="1:12" x14ac:dyDescent="0.3">
      <c r="A2042" s="2"/>
      <c r="B2042" s="23"/>
      <c r="C2042" s="8"/>
      <c r="D2042" s="8"/>
      <c r="E2042" s="2"/>
      <c r="F2042" s="2"/>
      <c r="G2042" s="8"/>
      <c r="I2042" t="e">
        <f>INDEX('Helper - Drop-downs'!$C$12:$C$24,MATCH(C2042,'Helper - Drop-downs'!$A$12:$A$24,0))</f>
        <v>#N/A</v>
      </c>
      <c r="J2042" s="44" t="str">
        <f t="shared" si="62"/>
        <v xml:space="preserve"> - </v>
      </c>
      <c r="K2042" s="44" t="e">
        <f>INDEX('Helper - Inputs'!$G$15:$G$66,MATCH(J2042,'Helper - Inputs'!$D$15:$D$66,0),1)</f>
        <v>#N/A</v>
      </c>
      <c r="L2042" s="44" t="e">
        <f t="shared" si="63"/>
        <v>#N/A</v>
      </c>
    </row>
    <row r="2043" spans="1:12" x14ac:dyDescent="0.3">
      <c r="A2043" s="2"/>
      <c r="B2043" s="23"/>
      <c r="C2043" s="8"/>
      <c r="D2043" s="8"/>
      <c r="E2043" s="2"/>
      <c r="F2043" s="2"/>
      <c r="G2043" s="8"/>
      <c r="I2043" t="e">
        <f>INDEX('Helper - Drop-downs'!$C$12:$C$24,MATCH(C2043,'Helper - Drop-downs'!$A$12:$A$24,0))</f>
        <v>#N/A</v>
      </c>
      <c r="J2043" s="44" t="str">
        <f t="shared" si="62"/>
        <v xml:space="preserve"> - </v>
      </c>
      <c r="K2043" s="44" t="e">
        <f>INDEX('Helper - Inputs'!$G$15:$G$66,MATCH(J2043,'Helper - Inputs'!$D$15:$D$66,0),1)</f>
        <v>#N/A</v>
      </c>
      <c r="L2043" s="44" t="e">
        <f t="shared" si="63"/>
        <v>#N/A</v>
      </c>
    </row>
    <row r="2044" spans="1:12" x14ac:dyDescent="0.3">
      <c r="A2044" s="2"/>
      <c r="B2044" s="23"/>
      <c r="C2044" s="8"/>
      <c r="D2044" s="8"/>
      <c r="E2044" s="2"/>
      <c r="F2044" s="2"/>
      <c r="G2044" s="8"/>
      <c r="I2044" t="e">
        <f>INDEX('Helper - Drop-downs'!$C$12:$C$24,MATCH(C2044,'Helper - Drop-downs'!$A$12:$A$24,0))</f>
        <v>#N/A</v>
      </c>
      <c r="J2044" s="44" t="str">
        <f t="shared" si="62"/>
        <v xml:space="preserve"> - </v>
      </c>
      <c r="K2044" s="44" t="e">
        <f>INDEX('Helper - Inputs'!$G$15:$G$66,MATCH(J2044,'Helper - Inputs'!$D$15:$D$66,0),1)</f>
        <v>#N/A</v>
      </c>
      <c r="L2044" s="44" t="e">
        <f t="shared" si="63"/>
        <v>#N/A</v>
      </c>
    </row>
    <row r="2045" spans="1:12" x14ac:dyDescent="0.3">
      <c r="A2045" s="2"/>
      <c r="B2045" s="23"/>
      <c r="C2045" s="8"/>
      <c r="D2045" s="8"/>
      <c r="E2045" s="2"/>
      <c r="F2045" s="2"/>
      <c r="G2045" s="8"/>
      <c r="I2045" t="e">
        <f>INDEX('Helper - Drop-downs'!$C$12:$C$24,MATCH(C2045,'Helper - Drop-downs'!$A$12:$A$24,0))</f>
        <v>#N/A</v>
      </c>
      <c r="J2045" s="44" t="str">
        <f t="shared" si="62"/>
        <v xml:space="preserve"> - </v>
      </c>
      <c r="K2045" s="44" t="e">
        <f>INDEX('Helper - Inputs'!$G$15:$G$66,MATCH(J2045,'Helper - Inputs'!$D$15:$D$66,0),1)</f>
        <v>#N/A</v>
      </c>
      <c r="L2045" s="44" t="e">
        <f t="shared" si="63"/>
        <v>#N/A</v>
      </c>
    </row>
    <row r="2046" spans="1:12" x14ac:dyDescent="0.3">
      <c r="A2046" s="2"/>
      <c r="B2046" s="23"/>
      <c r="C2046" s="8"/>
      <c r="D2046" s="8"/>
      <c r="E2046" s="2"/>
      <c r="F2046" s="2"/>
      <c r="G2046" s="8"/>
      <c r="I2046" t="e">
        <f>INDEX('Helper - Drop-downs'!$C$12:$C$24,MATCH(C2046,'Helper - Drop-downs'!$A$12:$A$24,0))</f>
        <v>#N/A</v>
      </c>
      <c r="J2046" s="44" t="str">
        <f t="shared" si="62"/>
        <v xml:space="preserve"> - </v>
      </c>
      <c r="K2046" s="44" t="e">
        <f>INDEX('Helper - Inputs'!$G$15:$G$66,MATCH(J2046,'Helper - Inputs'!$D$15:$D$66,0),1)</f>
        <v>#N/A</v>
      </c>
      <c r="L2046" s="44" t="e">
        <f t="shared" si="63"/>
        <v>#N/A</v>
      </c>
    </row>
    <row r="2047" spans="1:12" x14ac:dyDescent="0.3">
      <c r="A2047" s="2"/>
      <c r="B2047" s="23"/>
      <c r="C2047" s="8"/>
      <c r="D2047" s="8"/>
      <c r="E2047" s="2"/>
      <c r="F2047" s="2"/>
      <c r="G2047" s="8"/>
      <c r="I2047" t="e">
        <f>INDEX('Helper - Drop-downs'!$C$12:$C$24,MATCH(C2047,'Helper - Drop-downs'!$A$12:$A$24,0))</f>
        <v>#N/A</v>
      </c>
      <c r="J2047" s="44" t="str">
        <f t="shared" si="62"/>
        <v xml:space="preserve"> - </v>
      </c>
      <c r="K2047" s="44" t="e">
        <f>INDEX('Helper - Inputs'!$G$15:$G$66,MATCH(J2047,'Helper - Inputs'!$D$15:$D$66,0),1)</f>
        <v>#N/A</v>
      </c>
      <c r="L2047" s="44" t="e">
        <f t="shared" si="63"/>
        <v>#N/A</v>
      </c>
    </row>
    <row r="2048" spans="1:12" x14ac:dyDescent="0.3">
      <c r="A2048" s="2"/>
      <c r="B2048" s="23"/>
      <c r="C2048" s="8"/>
      <c r="D2048" s="8"/>
      <c r="E2048" s="2"/>
      <c r="F2048" s="2"/>
      <c r="G2048" s="8"/>
      <c r="I2048" t="e">
        <f>INDEX('Helper - Drop-downs'!$C$12:$C$24,MATCH(C2048,'Helper - Drop-downs'!$A$12:$A$24,0))</f>
        <v>#N/A</v>
      </c>
      <c r="J2048" s="44" t="str">
        <f t="shared" si="62"/>
        <v xml:space="preserve"> - </v>
      </c>
      <c r="K2048" s="44" t="e">
        <f>INDEX('Helper - Inputs'!$G$15:$G$66,MATCH(J2048,'Helper - Inputs'!$D$15:$D$66,0),1)</f>
        <v>#N/A</v>
      </c>
      <c r="L2048" s="44" t="e">
        <f t="shared" si="63"/>
        <v>#N/A</v>
      </c>
    </row>
    <row r="2049" spans="1:12" x14ac:dyDescent="0.3">
      <c r="A2049" s="2"/>
      <c r="B2049" s="23"/>
      <c r="C2049" s="8"/>
      <c r="D2049" s="8"/>
      <c r="E2049" s="2"/>
      <c r="F2049" s="2"/>
      <c r="G2049" s="8"/>
      <c r="I2049" t="e">
        <f>INDEX('Helper - Drop-downs'!$C$12:$C$24,MATCH(C2049,'Helper - Drop-downs'!$A$12:$A$24,0))</f>
        <v>#N/A</v>
      </c>
      <c r="J2049" s="44" t="str">
        <f t="shared" si="62"/>
        <v xml:space="preserve"> - </v>
      </c>
      <c r="K2049" s="44" t="e">
        <f>INDEX('Helper - Inputs'!$G$15:$G$66,MATCH(J2049,'Helper - Inputs'!$D$15:$D$66,0),1)</f>
        <v>#N/A</v>
      </c>
      <c r="L2049" s="44" t="e">
        <f t="shared" si="63"/>
        <v>#N/A</v>
      </c>
    </row>
    <row r="2050" spans="1:12" x14ac:dyDescent="0.3">
      <c r="A2050" s="2"/>
      <c r="B2050" s="23"/>
      <c r="C2050" s="8"/>
      <c r="D2050" s="8"/>
      <c r="E2050" s="2"/>
      <c r="F2050" s="2"/>
      <c r="G2050" s="8"/>
      <c r="I2050" t="e">
        <f>INDEX('Helper - Drop-downs'!$C$12:$C$24,MATCH(C2050,'Helper - Drop-downs'!$A$12:$A$24,0))</f>
        <v>#N/A</v>
      </c>
      <c r="J2050" s="44" t="str">
        <f t="shared" si="62"/>
        <v xml:space="preserve"> - </v>
      </c>
      <c r="K2050" s="44" t="e">
        <f>INDEX('Helper - Inputs'!$G$15:$G$66,MATCH(J2050,'Helper - Inputs'!$D$15:$D$66,0),1)</f>
        <v>#N/A</v>
      </c>
      <c r="L2050" s="44" t="e">
        <f t="shared" si="63"/>
        <v>#N/A</v>
      </c>
    </row>
    <row r="2051" spans="1:12" x14ac:dyDescent="0.3">
      <c r="A2051" s="2"/>
      <c r="B2051" s="23"/>
      <c r="C2051" s="8"/>
      <c r="D2051" s="8"/>
      <c r="E2051" s="2"/>
      <c r="F2051" s="2"/>
      <c r="G2051" s="8"/>
      <c r="I2051" t="e">
        <f>INDEX('Helper - Drop-downs'!$C$12:$C$24,MATCH(C2051,'Helper - Drop-downs'!$A$12:$A$24,0))</f>
        <v>#N/A</v>
      </c>
      <c r="J2051" s="44" t="str">
        <f t="shared" si="62"/>
        <v xml:space="preserve"> - </v>
      </c>
      <c r="K2051" s="44" t="e">
        <f>INDEX('Helper - Inputs'!$G$15:$G$66,MATCH(J2051,'Helper - Inputs'!$D$15:$D$66,0),1)</f>
        <v>#N/A</v>
      </c>
      <c r="L2051" s="44" t="e">
        <f t="shared" si="63"/>
        <v>#N/A</v>
      </c>
    </row>
    <row r="2052" spans="1:12" x14ac:dyDescent="0.3">
      <c r="A2052" s="2"/>
      <c r="B2052" s="23"/>
      <c r="C2052" s="8"/>
      <c r="D2052" s="8"/>
      <c r="E2052" s="2"/>
      <c r="F2052" s="2"/>
      <c r="G2052" s="8"/>
      <c r="I2052" t="e">
        <f>INDEX('Helper - Drop-downs'!$C$12:$C$24,MATCH(C2052,'Helper - Drop-downs'!$A$12:$A$24,0))</f>
        <v>#N/A</v>
      </c>
      <c r="J2052" s="44" t="str">
        <f t="shared" si="62"/>
        <v xml:space="preserve"> - </v>
      </c>
      <c r="K2052" s="44" t="e">
        <f>INDEX('Helper - Inputs'!$G$15:$G$66,MATCH(J2052,'Helper - Inputs'!$D$15:$D$66,0),1)</f>
        <v>#N/A</v>
      </c>
      <c r="L2052" s="44" t="e">
        <f t="shared" si="63"/>
        <v>#N/A</v>
      </c>
    </row>
    <row r="2053" spans="1:12" x14ac:dyDescent="0.3">
      <c r="A2053" s="2"/>
      <c r="B2053" s="23"/>
      <c r="C2053" s="8"/>
      <c r="D2053" s="8"/>
      <c r="E2053" s="2"/>
      <c r="F2053" s="2"/>
      <c r="G2053" s="8"/>
      <c r="I2053" t="e">
        <f>INDEX('Helper - Drop-downs'!$C$12:$C$24,MATCH(C2053,'Helper - Drop-downs'!$A$12:$A$24,0))</f>
        <v>#N/A</v>
      </c>
      <c r="J2053" s="44" t="str">
        <f t="shared" si="62"/>
        <v xml:space="preserve"> - </v>
      </c>
      <c r="K2053" s="44" t="e">
        <f>INDEX('Helper - Inputs'!$G$15:$G$66,MATCH(J2053,'Helper - Inputs'!$D$15:$D$66,0),1)</f>
        <v>#N/A</v>
      </c>
      <c r="L2053" s="44" t="e">
        <f t="shared" si="63"/>
        <v>#N/A</v>
      </c>
    </row>
    <row r="2054" spans="1:12" x14ac:dyDescent="0.3">
      <c r="A2054" s="2"/>
      <c r="B2054" s="23"/>
      <c r="C2054" s="8"/>
      <c r="D2054" s="8"/>
      <c r="E2054" s="2"/>
      <c r="F2054" s="2"/>
      <c r="G2054" s="8"/>
      <c r="I2054" t="e">
        <f>INDEX('Helper - Drop-downs'!$C$12:$C$24,MATCH(C2054,'Helper - Drop-downs'!$A$12:$A$24,0))</f>
        <v>#N/A</v>
      </c>
      <c r="J2054" s="44" t="str">
        <f t="shared" ref="J2054:J2117" si="64">E2054&amp;" - "&amp;F2054</f>
        <v xml:space="preserve"> - </v>
      </c>
      <c r="K2054" s="44" t="e">
        <f>INDEX('Helper - Inputs'!$G$15:$G$66,MATCH(J2054,'Helper - Inputs'!$D$15:$D$66,0),1)</f>
        <v>#N/A</v>
      </c>
      <c r="L2054" s="44" t="e">
        <f t="shared" ref="L2054:L2117" si="65">E2054&amp;" - "&amp;K2054</f>
        <v>#N/A</v>
      </c>
    </row>
    <row r="2055" spans="1:12" x14ac:dyDescent="0.3">
      <c r="A2055" s="2"/>
      <c r="B2055" s="23"/>
      <c r="C2055" s="8"/>
      <c r="D2055" s="8"/>
      <c r="E2055" s="2"/>
      <c r="F2055" s="2"/>
      <c r="G2055" s="8"/>
      <c r="I2055" t="e">
        <f>INDEX('Helper - Drop-downs'!$C$12:$C$24,MATCH(C2055,'Helper - Drop-downs'!$A$12:$A$24,0))</f>
        <v>#N/A</v>
      </c>
      <c r="J2055" s="44" t="str">
        <f t="shared" si="64"/>
        <v xml:space="preserve"> - </v>
      </c>
      <c r="K2055" s="44" t="e">
        <f>INDEX('Helper - Inputs'!$G$15:$G$66,MATCH(J2055,'Helper - Inputs'!$D$15:$D$66,0),1)</f>
        <v>#N/A</v>
      </c>
      <c r="L2055" s="44" t="e">
        <f t="shared" si="65"/>
        <v>#N/A</v>
      </c>
    </row>
    <row r="2056" spans="1:12" x14ac:dyDescent="0.3">
      <c r="A2056" s="2"/>
      <c r="B2056" s="23"/>
      <c r="C2056" s="8"/>
      <c r="D2056" s="8"/>
      <c r="E2056" s="2"/>
      <c r="F2056" s="2"/>
      <c r="G2056" s="8"/>
      <c r="I2056" t="e">
        <f>INDEX('Helper - Drop-downs'!$C$12:$C$24,MATCH(C2056,'Helper - Drop-downs'!$A$12:$A$24,0))</f>
        <v>#N/A</v>
      </c>
      <c r="J2056" s="44" t="str">
        <f t="shared" si="64"/>
        <v xml:space="preserve"> - </v>
      </c>
      <c r="K2056" s="44" t="e">
        <f>INDEX('Helper - Inputs'!$G$15:$G$66,MATCH(J2056,'Helper - Inputs'!$D$15:$D$66,0),1)</f>
        <v>#N/A</v>
      </c>
      <c r="L2056" s="44" t="e">
        <f t="shared" si="65"/>
        <v>#N/A</v>
      </c>
    </row>
    <row r="2057" spans="1:12" x14ac:dyDescent="0.3">
      <c r="A2057" s="2"/>
      <c r="B2057" s="23"/>
      <c r="C2057" s="8"/>
      <c r="D2057" s="8"/>
      <c r="E2057" s="2"/>
      <c r="F2057" s="2"/>
      <c r="G2057" s="8"/>
      <c r="I2057" t="e">
        <f>INDEX('Helper - Drop-downs'!$C$12:$C$24,MATCH(C2057,'Helper - Drop-downs'!$A$12:$A$24,0))</f>
        <v>#N/A</v>
      </c>
      <c r="J2057" s="44" t="str">
        <f t="shared" si="64"/>
        <v xml:space="preserve"> - </v>
      </c>
      <c r="K2057" s="44" t="e">
        <f>INDEX('Helper - Inputs'!$G$15:$G$66,MATCH(J2057,'Helper - Inputs'!$D$15:$D$66,0),1)</f>
        <v>#N/A</v>
      </c>
      <c r="L2057" s="44" t="e">
        <f t="shared" si="65"/>
        <v>#N/A</v>
      </c>
    </row>
    <row r="2058" spans="1:12" x14ac:dyDescent="0.3">
      <c r="A2058" s="2"/>
      <c r="B2058" s="23"/>
      <c r="C2058" s="8"/>
      <c r="D2058" s="8"/>
      <c r="E2058" s="2"/>
      <c r="F2058" s="2"/>
      <c r="G2058" s="8"/>
      <c r="I2058" t="e">
        <f>INDEX('Helper - Drop-downs'!$C$12:$C$24,MATCH(C2058,'Helper - Drop-downs'!$A$12:$A$24,0))</f>
        <v>#N/A</v>
      </c>
      <c r="J2058" s="44" t="str">
        <f t="shared" si="64"/>
        <v xml:space="preserve"> - </v>
      </c>
      <c r="K2058" s="44" t="e">
        <f>INDEX('Helper - Inputs'!$G$15:$G$66,MATCH(J2058,'Helper - Inputs'!$D$15:$D$66,0),1)</f>
        <v>#N/A</v>
      </c>
      <c r="L2058" s="44" t="e">
        <f t="shared" si="65"/>
        <v>#N/A</v>
      </c>
    </row>
    <row r="2059" spans="1:12" x14ac:dyDescent="0.3">
      <c r="A2059" s="2"/>
      <c r="B2059" s="23"/>
      <c r="C2059" s="8"/>
      <c r="D2059" s="8"/>
      <c r="E2059" s="2"/>
      <c r="F2059" s="2"/>
      <c r="G2059" s="8"/>
      <c r="I2059" t="e">
        <f>INDEX('Helper - Drop-downs'!$C$12:$C$24,MATCH(C2059,'Helper - Drop-downs'!$A$12:$A$24,0))</f>
        <v>#N/A</v>
      </c>
      <c r="J2059" s="44" t="str">
        <f t="shared" si="64"/>
        <v xml:space="preserve"> - </v>
      </c>
      <c r="K2059" s="44" t="e">
        <f>INDEX('Helper - Inputs'!$G$15:$G$66,MATCH(J2059,'Helper - Inputs'!$D$15:$D$66,0),1)</f>
        <v>#N/A</v>
      </c>
      <c r="L2059" s="44" t="e">
        <f t="shared" si="65"/>
        <v>#N/A</v>
      </c>
    </row>
    <row r="2060" spans="1:12" x14ac:dyDescent="0.3">
      <c r="A2060" s="2"/>
      <c r="B2060" s="23"/>
      <c r="C2060" s="8"/>
      <c r="D2060" s="8"/>
      <c r="E2060" s="2"/>
      <c r="F2060" s="2"/>
      <c r="G2060" s="8"/>
      <c r="I2060" t="e">
        <f>INDEX('Helper - Drop-downs'!$C$12:$C$24,MATCH(C2060,'Helper - Drop-downs'!$A$12:$A$24,0))</f>
        <v>#N/A</v>
      </c>
      <c r="J2060" s="44" t="str">
        <f t="shared" si="64"/>
        <v xml:space="preserve"> - </v>
      </c>
      <c r="K2060" s="44" t="e">
        <f>INDEX('Helper - Inputs'!$G$15:$G$66,MATCH(J2060,'Helper - Inputs'!$D$15:$D$66,0),1)</f>
        <v>#N/A</v>
      </c>
      <c r="L2060" s="44" t="e">
        <f t="shared" si="65"/>
        <v>#N/A</v>
      </c>
    </row>
    <row r="2061" spans="1:12" x14ac:dyDescent="0.3">
      <c r="A2061" s="2"/>
      <c r="B2061" s="23"/>
      <c r="C2061" s="8"/>
      <c r="D2061" s="8"/>
      <c r="E2061" s="2"/>
      <c r="F2061" s="2"/>
      <c r="G2061" s="8"/>
      <c r="I2061" t="e">
        <f>INDEX('Helper - Drop-downs'!$C$12:$C$24,MATCH(C2061,'Helper - Drop-downs'!$A$12:$A$24,0))</f>
        <v>#N/A</v>
      </c>
      <c r="J2061" s="44" t="str">
        <f t="shared" si="64"/>
        <v xml:space="preserve"> - </v>
      </c>
      <c r="K2061" s="44" t="e">
        <f>INDEX('Helper - Inputs'!$G$15:$G$66,MATCH(J2061,'Helper - Inputs'!$D$15:$D$66,0),1)</f>
        <v>#N/A</v>
      </c>
      <c r="L2061" s="44" t="e">
        <f t="shared" si="65"/>
        <v>#N/A</v>
      </c>
    </row>
    <row r="2062" spans="1:12" x14ac:dyDescent="0.3">
      <c r="A2062" s="2"/>
      <c r="B2062" s="23"/>
      <c r="C2062" s="8"/>
      <c r="D2062" s="8"/>
      <c r="E2062" s="2"/>
      <c r="F2062" s="2"/>
      <c r="G2062" s="8"/>
      <c r="I2062" t="e">
        <f>INDEX('Helper - Drop-downs'!$C$12:$C$24,MATCH(C2062,'Helper - Drop-downs'!$A$12:$A$24,0))</f>
        <v>#N/A</v>
      </c>
      <c r="J2062" s="44" t="str">
        <f t="shared" si="64"/>
        <v xml:space="preserve"> - </v>
      </c>
      <c r="K2062" s="44" t="e">
        <f>INDEX('Helper - Inputs'!$G$15:$G$66,MATCH(J2062,'Helper - Inputs'!$D$15:$D$66,0),1)</f>
        <v>#N/A</v>
      </c>
      <c r="L2062" s="44" t="e">
        <f t="shared" si="65"/>
        <v>#N/A</v>
      </c>
    </row>
    <row r="2063" spans="1:12" x14ac:dyDescent="0.3">
      <c r="A2063" s="2"/>
      <c r="B2063" s="23"/>
      <c r="C2063" s="8"/>
      <c r="D2063" s="8"/>
      <c r="E2063" s="2"/>
      <c r="F2063" s="2"/>
      <c r="G2063" s="8"/>
      <c r="I2063" t="e">
        <f>INDEX('Helper - Drop-downs'!$C$12:$C$24,MATCH(C2063,'Helper - Drop-downs'!$A$12:$A$24,0))</f>
        <v>#N/A</v>
      </c>
      <c r="J2063" s="44" t="str">
        <f t="shared" si="64"/>
        <v xml:space="preserve"> - </v>
      </c>
      <c r="K2063" s="44" t="e">
        <f>INDEX('Helper - Inputs'!$G$15:$G$66,MATCH(J2063,'Helper - Inputs'!$D$15:$D$66,0),1)</f>
        <v>#N/A</v>
      </c>
      <c r="L2063" s="44" t="e">
        <f t="shared" si="65"/>
        <v>#N/A</v>
      </c>
    </row>
    <row r="2064" spans="1:12" x14ac:dyDescent="0.3">
      <c r="A2064" s="2"/>
      <c r="B2064" s="23"/>
      <c r="C2064" s="8"/>
      <c r="D2064" s="8"/>
      <c r="E2064" s="2"/>
      <c r="F2064" s="2"/>
      <c r="G2064" s="8"/>
      <c r="I2064" t="e">
        <f>INDEX('Helper - Drop-downs'!$C$12:$C$24,MATCH(C2064,'Helper - Drop-downs'!$A$12:$A$24,0))</f>
        <v>#N/A</v>
      </c>
      <c r="J2064" s="44" t="str">
        <f t="shared" si="64"/>
        <v xml:space="preserve"> - </v>
      </c>
      <c r="K2064" s="44" t="e">
        <f>INDEX('Helper - Inputs'!$G$15:$G$66,MATCH(J2064,'Helper - Inputs'!$D$15:$D$66,0),1)</f>
        <v>#N/A</v>
      </c>
      <c r="L2064" s="44" t="e">
        <f t="shared" si="65"/>
        <v>#N/A</v>
      </c>
    </row>
    <row r="2065" spans="1:12" x14ac:dyDescent="0.3">
      <c r="A2065" s="2"/>
      <c r="B2065" s="23"/>
      <c r="C2065" s="8"/>
      <c r="D2065" s="8"/>
      <c r="E2065" s="2"/>
      <c r="F2065" s="2"/>
      <c r="G2065" s="8"/>
      <c r="I2065" t="e">
        <f>INDEX('Helper - Drop-downs'!$C$12:$C$24,MATCH(C2065,'Helper - Drop-downs'!$A$12:$A$24,0))</f>
        <v>#N/A</v>
      </c>
      <c r="J2065" s="44" t="str">
        <f t="shared" si="64"/>
        <v xml:space="preserve"> - </v>
      </c>
      <c r="K2065" s="44" t="e">
        <f>INDEX('Helper - Inputs'!$G$15:$G$66,MATCH(J2065,'Helper - Inputs'!$D$15:$D$66,0),1)</f>
        <v>#N/A</v>
      </c>
      <c r="L2065" s="44" t="e">
        <f t="shared" si="65"/>
        <v>#N/A</v>
      </c>
    </row>
    <row r="2066" spans="1:12" x14ac:dyDescent="0.3">
      <c r="A2066" s="2"/>
      <c r="B2066" s="23"/>
      <c r="C2066" s="8"/>
      <c r="D2066" s="8"/>
      <c r="E2066" s="2"/>
      <c r="F2066" s="2"/>
      <c r="G2066" s="8"/>
      <c r="I2066" t="e">
        <f>INDEX('Helper - Drop-downs'!$C$12:$C$24,MATCH(C2066,'Helper - Drop-downs'!$A$12:$A$24,0))</f>
        <v>#N/A</v>
      </c>
      <c r="J2066" s="44" t="str">
        <f t="shared" si="64"/>
        <v xml:space="preserve"> - </v>
      </c>
      <c r="K2066" s="44" t="e">
        <f>INDEX('Helper - Inputs'!$G$15:$G$66,MATCH(J2066,'Helper - Inputs'!$D$15:$D$66,0),1)</f>
        <v>#N/A</v>
      </c>
      <c r="L2066" s="44" t="e">
        <f t="shared" si="65"/>
        <v>#N/A</v>
      </c>
    </row>
    <row r="2067" spans="1:12" x14ac:dyDescent="0.3">
      <c r="A2067" s="2"/>
      <c r="B2067" s="23"/>
      <c r="C2067" s="8"/>
      <c r="D2067" s="8"/>
      <c r="E2067" s="2"/>
      <c r="F2067" s="2"/>
      <c r="G2067" s="8"/>
      <c r="I2067" t="e">
        <f>INDEX('Helper - Drop-downs'!$C$12:$C$24,MATCH(C2067,'Helper - Drop-downs'!$A$12:$A$24,0))</f>
        <v>#N/A</v>
      </c>
      <c r="J2067" s="44" t="str">
        <f t="shared" si="64"/>
        <v xml:space="preserve"> - </v>
      </c>
      <c r="K2067" s="44" t="e">
        <f>INDEX('Helper - Inputs'!$G$15:$G$66,MATCH(J2067,'Helper - Inputs'!$D$15:$D$66,0),1)</f>
        <v>#N/A</v>
      </c>
      <c r="L2067" s="44" t="e">
        <f t="shared" si="65"/>
        <v>#N/A</v>
      </c>
    </row>
    <row r="2068" spans="1:12" x14ac:dyDescent="0.3">
      <c r="A2068" s="2"/>
      <c r="B2068" s="23"/>
      <c r="C2068" s="8"/>
      <c r="D2068" s="8"/>
      <c r="E2068" s="2"/>
      <c r="F2068" s="2"/>
      <c r="G2068" s="8"/>
      <c r="I2068" t="e">
        <f>INDEX('Helper - Drop-downs'!$C$12:$C$24,MATCH(C2068,'Helper - Drop-downs'!$A$12:$A$24,0))</f>
        <v>#N/A</v>
      </c>
      <c r="J2068" s="44" t="str">
        <f t="shared" si="64"/>
        <v xml:space="preserve"> - </v>
      </c>
      <c r="K2068" s="44" t="e">
        <f>INDEX('Helper - Inputs'!$G$15:$G$66,MATCH(J2068,'Helper - Inputs'!$D$15:$D$66,0),1)</f>
        <v>#N/A</v>
      </c>
      <c r="L2068" s="44" t="e">
        <f t="shared" si="65"/>
        <v>#N/A</v>
      </c>
    </row>
    <row r="2069" spans="1:12" x14ac:dyDescent="0.3">
      <c r="A2069" s="2"/>
      <c r="B2069" s="23"/>
      <c r="C2069" s="8"/>
      <c r="D2069" s="8"/>
      <c r="E2069" s="2"/>
      <c r="F2069" s="2"/>
      <c r="G2069" s="8"/>
      <c r="I2069" t="e">
        <f>INDEX('Helper - Drop-downs'!$C$12:$C$24,MATCH(C2069,'Helper - Drop-downs'!$A$12:$A$24,0))</f>
        <v>#N/A</v>
      </c>
      <c r="J2069" s="44" t="str">
        <f t="shared" si="64"/>
        <v xml:space="preserve"> - </v>
      </c>
      <c r="K2069" s="44" t="e">
        <f>INDEX('Helper - Inputs'!$G$15:$G$66,MATCH(J2069,'Helper - Inputs'!$D$15:$D$66,0),1)</f>
        <v>#N/A</v>
      </c>
      <c r="L2069" s="44" t="e">
        <f t="shared" si="65"/>
        <v>#N/A</v>
      </c>
    </row>
    <row r="2070" spans="1:12" x14ac:dyDescent="0.3">
      <c r="A2070" s="2"/>
      <c r="B2070" s="23"/>
      <c r="C2070" s="8"/>
      <c r="D2070" s="8"/>
      <c r="E2070" s="2"/>
      <c r="F2070" s="2"/>
      <c r="G2070" s="8"/>
      <c r="I2070" t="e">
        <f>INDEX('Helper - Drop-downs'!$C$12:$C$24,MATCH(C2070,'Helper - Drop-downs'!$A$12:$A$24,0))</f>
        <v>#N/A</v>
      </c>
      <c r="J2070" s="44" t="str">
        <f t="shared" si="64"/>
        <v xml:space="preserve"> - </v>
      </c>
      <c r="K2070" s="44" t="e">
        <f>INDEX('Helper - Inputs'!$G$15:$G$66,MATCH(J2070,'Helper - Inputs'!$D$15:$D$66,0),1)</f>
        <v>#N/A</v>
      </c>
      <c r="L2070" s="44" t="e">
        <f t="shared" si="65"/>
        <v>#N/A</v>
      </c>
    </row>
    <row r="2071" spans="1:12" x14ac:dyDescent="0.3">
      <c r="A2071" s="2"/>
      <c r="B2071" s="23"/>
      <c r="C2071" s="8"/>
      <c r="D2071" s="8"/>
      <c r="E2071" s="2"/>
      <c r="F2071" s="2"/>
      <c r="G2071" s="8"/>
      <c r="I2071" t="e">
        <f>INDEX('Helper - Drop-downs'!$C$12:$C$24,MATCH(C2071,'Helper - Drop-downs'!$A$12:$A$24,0))</f>
        <v>#N/A</v>
      </c>
      <c r="J2071" s="44" t="str">
        <f t="shared" si="64"/>
        <v xml:space="preserve"> - </v>
      </c>
      <c r="K2071" s="44" t="e">
        <f>INDEX('Helper - Inputs'!$G$15:$G$66,MATCH(J2071,'Helper - Inputs'!$D$15:$D$66,0),1)</f>
        <v>#N/A</v>
      </c>
      <c r="L2071" s="44" t="e">
        <f t="shared" si="65"/>
        <v>#N/A</v>
      </c>
    </row>
    <row r="2072" spans="1:12" x14ac:dyDescent="0.3">
      <c r="A2072" s="2"/>
      <c r="B2072" s="23"/>
      <c r="C2072" s="8"/>
      <c r="D2072" s="8"/>
      <c r="E2072" s="2"/>
      <c r="F2072" s="2"/>
      <c r="G2072" s="8"/>
      <c r="I2072" t="e">
        <f>INDEX('Helper - Drop-downs'!$C$12:$C$24,MATCH(C2072,'Helper - Drop-downs'!$A$12:$A$24,0))</f>
        <v>#N/A</v>
      </c>
      <c r="J2072" s="44" t="str">
        <f t="shared" si="64"/>
        <v xml:space="preserve"> - </v>
      </c>
      <c r="K2072" s="44" t="e">
        <f>INDEX('Helper - Inputs'!$G$15:$G$66,MATCH(J2072,'Helper - Inputs'!$D$15:$D$66,0),1)</f>
        <v>#N/A</v>
      </c>
      <c r="L2072" s="44" t="e">
        <f t="shared" si="65"/>
        <v>#N/A</v>
      </c>
    </row>
    <row r="2073" spans="1:12" x14ac:dyDescent="0.3">
      <c r="A2073" s="2"/>
      <c r="B2073" s="23"/>
      <c r="C2073" s="8"/>
      <c r="D2073" s="8"/>
      <c r="E2073" s="2"/>
      <c r="F2073" s="2"/>
      <c r="G2073" s="8"/>
      <c r="I2073" t="e">
        <f>INDEX('Helper - Drop-downs'!$C$12:$C$24,MATCH(C2073,'Helper - Drop-downs'!$A$12:$A$24,0))</f>
        <v>#N/A</v>
      </c>
      <c r="J2073" s="44" t="str">
        <f t="shared" si="64"/>
        <v xml:space="preserve"> - </v>
      </c>
      <c r="K2073" s="44" t="e">
        <f>INDEX('Helper - Inputs'!$G$15:$G$66,MATCH(J2073,'Helper - Inputs'!$D$15:$D$66,0),1)</f>
        <v>#N/A</v>
      </c>
      <c r="L2073" s="44" t="e">
        <f t="shared" si="65"/>
        <v>#N/A</v>
      </c>
    </row>
    <row r="2074" spans="1:12" x14ac:dyDescent="0.3">
      <c r="A2074" s="2"/>
      <c r="B2074" s="23"/>
      <c r="C2074" s="8"/>
      <c r="D2074" s="8"/>
      <c r="E2074" s="2"/>
      <c r="F2074" s="2"/>
      <c r="G2074" s="8"/>
      <c r="I2074" t="e">
        <f>INDEX('Helper - Drop-downs'!$C$12:$C$24,MATCH(C2074,'Helper - Drop-downs'!$A$12:$A$24,0))</f>
        <v>#N/A</v>
      </c>
      <c r="J2074" s="44" t="str">
        <f t="shared" si="64"/>
        <v xml:space="preserve"> - </v>
      </c>
      <c r="K2074" s="44" t="e">
        <f>INDEX('Helper - Inputs'!$G$15:$G$66,MATCH(J2074,'Helper - Inputs'!$D$15:$D$66,0),1)</f>
        <v>#N/A</v>
      </c>
      <c r="L2074" s="44" t="e">
        <f t="shared" si="65"/>
        <v>#N/A</v>
      </c>
    </row>
    <row r="2075" spans="1:12" x14ac:dyDescent="0.3">
      <c r="A2075" s="2"/>
      <c r="B2075" s="23"/>
      <c r="C2075" s="8"/>
      <c r="D2075" s="8"/>
      <c r="E2075" s="2"/>
      <c r="F2075" s="2"/>
      <c r="G2075" s="8"/>
      <c r="I2075" t="e">
        <f>INDEX('Helper - Drop-downs'!$C$12:$C$24,MATCH(C2075,'Helper - Drop-downs'!$A$12:$A$24,0))</f>
        <v>#N/A</v>
      </c>
      <c r="J2075" s="44" t="str">
        <f t="shared" si="64"/>
        <v xml:space="preserve"> - </v>
      </c>
      <c r="K2075" s="44" t="e">
        <f>INDEX('Helper - Inputs'!$G$15:$G$66,MATCH(J2075,'Helper - Inputs'!$D$15:$D$66,0),1)</f>
        <v>#N/A</v>
      </c>
      <c r="L2075" s="44" t="e">
        <f t="shared" si="65"/>
        <v>#N/A</v>
      </c>
    </row>
    <row r="2076" spans="1:12" x14ac:dyDescent="0.3">
      <c r="A2076" s="2"/>
      <c r="B2076" s="23"/>
      <c r="C2076" s="8"/>
      <c r="D2076" s="8"/>
      <c r="E2076" s="2"/>
      <c r="F2076" s="2"/>
      <c r="G2076" s="8"/>
      <c r="I2076" t="e">
        <f>INDEX('Helper - Drop-downs'!$C$12:$C$24,MATCH(C2076,'Helper - Drop-downs'!$A$12:$A$24,0))</f>
        <v>#N/A</v>
      </c>
      <c r="J2076" s="44" t="str">
        <f t="shared" si="64"/>
        <v xml:space="preserve"> - </v>
      </c>
      <c r="K2076" s="44" t="e">
        <f>INDEX('Helper - Inputs'!$G$15:$G$66,MATCH(J2076,'Helper - Inputs'!$D$15:$D$66,0),1)</f>
        <v>#N/A</v>
      </c>
      <c r="L2076" s="44" t="e">
        <f t="shared" si="65"/>
        <v>#N/A</v>
      </c>
    </row>
    <row r="2077" spans="1:12" x14ac:dyDescent="0.3">
      <c r="A2077" s="2"/>
      <c r="B2077" s="23"/>
      <c r="C2077" s="8"/>
      <c r="D2077" s="8"/>
      <c r="E2077" s="2"/>
      <c r="F2077" s="2"/>
      <c r="G2077" s="8"/>
      <c r="I2077" t="e">
        <f>INDEX('Helper - Drop-downs'!$C$12:$C$24,MATCH(C2077,'Helper - Drop-downs'!$A$12:$A$24,0))</f>
        <v>#N/A</v>
      </c>
      <c r="J2077" s="44" t="str">
        <f t="shared" si="64"/>
        <v xml:space="preserve"> - </v>
      </c>
      <c r="K2077" s="44" t="e">
        <f>INDEX('Helper - Inputs'!$G$15:$G$66,MATCH(J2077,'Helper - Inputs'!$D$15:$D$66,0),1)</f>
        <v>#N/A</v>
      </c>
      <c r="L2077" s="44" t="e">
        <f t="shared" si="65"/>
        <v>#N/A</v>
      </c>
    </row>
    <row r="2078" spans="1:12" x14ac:dyDescent="0.3">
      <c r="A2078" s="2"/>
      <c r="B2078" s="23"/>
      <c r="C2078" s="8"/>
      <c r="D2078" s="8"/>
      <c r="E2078" s="2"/>
      <c r="F2078" s="2"/>
      <c r="G2078" s="8"/>
      <c r="I2078" t="e">
        <f>INDEX('Helper - Drop-downs'!$C$12:$C$24,MATCH(C2078,'Helper - Drop-downs'!$A$12:$A$24,0))</f>
        <v>#N/A</v>
      </c>
      <c r="J2078" s="44" t="str">
        <f t="shared" si="64"/>
        <v xml:space="preserve"> - </v>
      </c>
      <c r="K2078" s="44" t="e">
        <f>INDEX('Helper - Inputs'!$G$15:$G$66,MATCH(J2078,'Helper - Inputs'!$D$15:$D$66,0),1)</f>
        <v>#N/A</v>
      </c>
      <c r="L2078" s="44" t="e">
        <f t="shared" si="65"/>
        <v>#N/A</v>
      </c>
    </row>
    <row r="2079" spans="1:12" x14ac:dyDescent="0.3">
      <c r="A2079" s="2"/>
      <c r="B2079" s="23"/>
      <c r="C2079" s="8"/>
      <c r="D2079" s="8"/>
      <c r="E2079" s="2"/>
      <c r="F2079" s="2"/>
      <c r="G2079" s="8"/>
      <c r="I2079" t="e">
        <f>INDEX('Helper - Drop-downs'!$C$12:$C$24,MATCH(C2079,'Helper - Drop-downs'!$A$12:$A$24,0))</f>
        <v>#N/A</v>
      </c>
      <c r="J2079" s="44" t="str">
        <f t="shared" si="64"/>
        <v xml:space="preserve"> - </v>
      </c>
      <c r="K2079" s="44" t="e">
        <f>INDEX('Helper - Inputs'!$G$15:$G$66,MATCH(J2079,'Helper - Inputs'!$D$15:$D$66,0),1)</f>
        <v>#N/A</v>
      </c>
      <c r="L2079" s="44" t="e">
        <f t="shared" si="65"/>
        <v>#N/A</v>
      </c>
    </row>
    <row r="2080" spans="1:12" x14ac:dyDescent="0.3">
      <c r="A2080" s="2"/>
      <c r="B2080" s="23"/>
      <c r="C2080" s="8"/>
      <c r="D2080" s="8"/>
      <c r="E2080" s="2"/>
      <c r="F2080" s="2"/>
      <c r="G2080" s="8"/>
      <c r="I2080" t="e">
        <f>INDEX('Helper - Drop-downs'!$C$12:$C$24,MATCH(C2080,'Helper - Drop-downs'!$A$12:$A$24,0))</f>
        <v>#N/A</v>
      </c>
      <c r="J2080" s="44" t="str">
        <f t="shared" si="64"/>
        <v xml:space="preserve"> - </v>
      </c>
      <c r="K2080" s="44" t="e">
        <f>INDEX('Helper - Inputs'!$G$15:$G$66,MATCH(J2080,'Helper - Inputs'!$D$15:$D$66,0),1)</f>
        <v>#N/A</v>
      </c>
      <c r="L2080" s="44" t="e">
        <f t="shared" si="65"/>
        <v>#N/A</v>
      </c>
    </row>
    <row r="2081" spans="1:12" x14ac:dyDescent="0.3">
      <c r="A2081" s="2"/>
      <c r="B2081" s="23"/>
      <c r="C2081" s="8"/>
      <c r="D2081" s="8"/>
      <c r="E2081" s="2"/>
      <c r="F2081" s="2"/>
      <c r="G2081" s="8"/>
      <c r="I2081" t="e">
        <f>INDEX('Helper - Drop-downs'!$C$12:$C$24,MATCH(C2081,'Helper - Drop-downs'!$A$12:$A$24,0))</f>
        <v>#N/A</v>
      </c>
      <c r="J2081" s="44" t="str">
        <f t="shared" si="64"/>
        <v xml:space="preserve"> - </v>
      </c>
      <c r="K2081" s="44" t="e">
        <f>INDEX('Helper - Inputs'!$G$15:$G$66,MATCH(J2081,'Helper - Inputs'!$D$15:$D$66,0),1)</f>
        <v>#N/A</v>
      </c>
      <c r="L2081" s="44" t="e">
        <f t="shared" si="65"/>
        <v>#N/A</v>
      </c>
    </row>
    <row r="2082" spans="1:12" x14ac:dyDescent="0.3">
      <c r="A2082" s="2"/>
      <c r="B2082" s="23"/>
      <c r="C2082" s="8"/>
      <c r="D2082" s="8"/>
      <c r="E2082" s="2"/>
      <c r="F2082" s="2"/>
      <c r="G2082" s="8"/>
      <c r="I2082" t="e">
        <f>INDEX('Helper - Drop-downs'!$C$12:$C$24,MATCH(C2082,'Helper - Drop-downs'!$A$12:$A$24,0))</f>
        <v>#N/A</v>
      </c>
      <c r="J2082" s="44" t="str">
        <f t="shared" si="64"/>
        <v xml:space="preserve"> - </v>
      </c>
      <c r="K2082" s="44" t="e">
        <f>INDEX('Helper - Inputs'!$G$15:$G$66,MATCH(J2082,'Helper - Inputs'!$D$15:$D$66,0),1)</f>
        <v>#N/A</v>
      </c>
      <c r="L2082" s="44" t="e">
        <f t="shared" si="65"/>
        <v>#N/A</v>
      </c>
    </row>
    <row r="2083" spans="1:12" x14ac:dyDescent="0.3">
      <c r="A2083" s="2"/>
      <c r="B2083" s="23"/>
      <c r="C2083" s="8"/>
      <c r="D2083" s="8"/>
      <c r="E2083" s="2"/>
      <c r="F2083" s="2"/>
      <c r="G2083" s="8"/>
      <c r="I2083" t="e">
        <f>INDEX('Helper - Drop-downs'!$C$12:$C$24,MATCH(C2083,'Helper - Drop-downs'!$A$12:$A$24,0))</f>
        <v>#N/A</v>
      </c>
      <c r="J2083" s="44" t="str">
        <f t="shared" si="64"/>
        <v xml:space="preserve"> - </v>
      </c>
      <c r="K2083" s="44" t="e">
        <f>INDEX('Helper - Inputs'!$G$15:$G$66,MATCH(J2083,'Helper - Inputs'!$D$15:$D$66,0),1)</f>
        <v>#N/A</v>
      </c>
      <c r="L2083" s="44" t="e">
        <f t="shared" si="65"/>
        <v>#N/A</v>
      </c>
    </row>
    <row r="2084" spans="1:12" x14ac:dyDescent="0.3">
      <c r="A2084" s="2"/>
      <c r="B2084" s="23"/>
      <c r="C2084" s="8"/>
      <c r="D2084" s="8"/>
      <c r="E2084" s="2"/>
      <c r="F2084" s="2"/>
      <c r="G2084" s="8"/>
      <c r="I2084" t="e">
        <f>INDEX('Helper - Drop-downs'!$C$12:$C$24,MATCH(C2084,'Helper - Drop-downs'!$A$12:$A$24,0))</f>
        <v>#N/A</v>
      </c>
      <c r="J2084" s="44" t="str">
        <f t="shared" si="64"/>
        <v xml:space="preserve"> - </v>
      </c>
      <c r="K2084" s="44" t="e">
        <f>INDEX('Helper - Inputs'!$G$15:$G$66,MATCH(J2084,'Helper - Inputs'!$D$15:$D$66,0),1)</f>
        <v>#N/A</v>
      </c>
      <c r="L2084" s="44" t="e">
        <f t="shared" si="65"/>
        <v>#N/A</v>
      </c>
    </row>
    <row r="2085" spans="1:12" x14ac:dyDescent="0.3">
      <c r="A2085" s="2"/>
      <c r="B2085" s="23"/>
      <c r="C2085" s="8"/>
      <c r="D2085" s="8"/>
      <c r="E2085" s="2"/>
      <c r="F2085" s="2"/>
      <c r="G2085" s="8"/>
      <c r="I2085" t="e">
        <f>INDEX('Helper - Drop-downs'!$C$12:$C$24,MATCH(C2085,'Helper - Drop-downs'!$A$12:$A$24,0))</f>
        <v>#N/A</v>
      </c>
      <c r="J2085" s="44" t="str">
        <f t="shared" si="64"/>
        <v xml:space="preserve"> - </v>
      </c>
      <c r="K2085" s="44" t="e">
        <f>INDEX('Helper - Inputs'!$G$15:$G$66,MATCH(J2085,'Helper - Inputs'!$D$15:$D$66,0),1)</f>
        <v>#N/A</v>
      </c>
      <c r="L2085" s="44" t="e">
        <f t="shared" si="65"/>
        <v>#N/A</v>
      </c>
    </row>
    <row r="2086" spans="1:12" x14ac:dyDescent="0.3">
      <c r="A2086" s="2"/>
      <c r="B2086" s="23"/>
      <c r="C2086" s="8"/>
      <c r="D2086" s="8"/>
      <c r="E2086" s="2"/>
      <c r="F2086" s="2"/>
      <c r="G2086" s="8"/>
      <c r="I2086" t="e">
        <f>INDEX('Helper - Drop-downs'!$C$12:$C$24,MATCH(C2086,'Helper - Drop-downs'!$A$12:$A$24,0))</f>
        <v>#N/A</v>
      </c>
      <c r="J2086" s="44" t="str">
        <f t="shared" si="64"/>
        <v xml:space="preserve"> - </v>
      </c>
      <c r="K2086" s="44" t="e">
        <f>INDEX('Helper - Inputs'!$G$15:$G$66,MATCH(J2086,'Helper - Inputs'!$D$15:$D$66,0),1)</f>
        <v>#N/A</v>
      </c>
      <c r="L2086" s="44" t="e">
        <f t="shared" si="65"/>
        <v>#N/A</v>
      </c>
    </row>
    <row r="2087" spans="1:12" x14ac:dyDescent="0.3">
      <c r="A2087" s="2"/>
      <c r="B2087" s="23"/>
      <c r="C2087" s="8"/>
      <c r="D2087" s="8"/>
      <c r="E2087" s="2"/>
      <c r="F2087" s="2"/>
      <c r="G2087" s="8"/>
      <c r="I2087" t="e">
        <f>INDEX('Helper - Drop-downs'!$C$12:$C$24,MATCH(C2087,'Helper - Drop-downs'!$A$12:$A$24,0))</f>
        <v>#N/A</v>
      </c>
      <c r="J2087" s="44" t="str">
        <f t="shared" si="64"/>
        <v xml:space="preserve"> - </v>
      </c>
      <c r="K2087" s="44" t="e">
        <f>INDEX('Helper - Inputs'!$G$15:$G$66,MATCH(J2087,'Helper - Inputs'!$D$15:$D$66,0),1)</f>
        <v>#N/A</v>
      </c>
      <c r="L2087" s="44" t="e">
        <f t="shared" si="65"/>
        <v>#N/A</v>
      </c>
    </row>
    <row r="2088" spans="1:12" x14ac:dyDescent="0.3">
      <c r="A2088" s="2"/>
      <c r="B2088" s="23"/>
      <c r="C2088" s="8"/>
      <c r="D2088" s="8"/>
      <c r="E2088" s="2"/>
      <c r="F2088" s="2"/>
      <c r="G2088" s="8"/>
      <c r="I2088" t="e">
        <f>INDEX('Helper - Drop-downs'!$C$12:$C$24,MATCH(C2088,'Helper - Drop-downs'!$A$12:$A$24,0))</f>
        <v>#N/A</v>
      </c>
      <c r="J2088" s="44" t="str">
        <f t="shared" si="64"/>
        <v xml:space="preserve"> - </v>
      </c>
      <c r="K2088" s="44" t="e">
        <f>INDEX('Helper - Inputs'!$G$15:$G$66,MATCH(J2088,'Helper - Inputs'!$D$15:$D$66,0),1)</f>
        <v>#N/A</v>
      </c>
      <c r="L2088" s="44" t="e">
        <f t="shared" si="65"/>
        <v>#N/A</v>
      </c>
    </row>
    <row r="2089" spans="1:12" x14ac:dyDescent="0.3">
      <c r="A2089" s="2"/>
      <c r="B2089" s="23"/>
      <c r="C2089" s="8"/>
      <c r="D2089" s="8"/>
      <c r="E2089" s="2"/>
      <c r="F2089" s="2"/>
      <c r="G2089" s="8"/>
      <c r="I2089" t="e">
        <f>INDEX('Helper - Drop-downs'!$C$12:$C$24,MATCH(C2089,'Helper - Drop-downs'!$A$12:$A$24,0))</f>
        <v>#N/A</v>
      </c>
      <c r="J2089" s="44" t="str">
        <f t="shared" si="64"/>
        <v xml:space="preserve"> - </v>
      </c>
      <c r="K2089" s="44" t="e">
        <f>INDEX('Helper - Inputs'!$G$15:$G$66,MATCH(J2089,'Helper - Inputs'!$D$15:$D$66,0),1)</f>
        <v>#N/A</v>
      </c>
      <c r="L2089" s="44" t="e">
        <f t="shared" si="65"/>
        <v>#N/A</v>
      </c>
    </row>
    <row r="2090" spans="1:12" x14ac:dyDescent="0.3">
      <c r="A2090" s="2"/>
      <c r="B2090" s="23"/>
      <c r="C2090" s="8"/>
      <c r="D2090" s="8"/>
      <c r="E2090" s="2"/>
      <c r="F2090" s="2"/>
      <c r="G2090" s="8"/>
      <c r="I2090" t="e">
        <f>INDEX('Helper - Drop-downs'!$C$12:$C$24,MATCH(C2090,'Helper - Drop-downs'!$A$12:$A$24,0))</f>
        <v>#N/A</v>
      </c>
      <c r="J2090" s="44" t="str">
        <f t="shared" si="64"/>
        <v xml:space="preserve"> - </v>
      </c>
      <c r="K2090" s="44" t="e">
        <f>INDEX('Helper - Inputs'!$G$15:$G$66,MATCH(J2090,'Helper - Inputs'!$D$15:$D$66,0),1)</f>
        <v>#N/A</v>
      </c>
      <c r="L2090" s="44" t="e">
        <f t="shared" si="65"/>
        <v>#N/A</v>
      </c>
    </row>
    <row r="2091" spans="1:12" x14ac:dyDescent="0.3">
      <c r="A2091" s="2"/>
      <c r="B2091" s="23"/>
      <c r="C2091" s="8"/>
      <c r="D2091" s="8"/>
      <c r="E2091" s="2"/>
      <c r="F2091" s="2"/>
      <c r="G2091" s="8"/>
      <c r="I2091" t="e">
        <f>INDEX('Helper - Drop-downs'!$C$12:$C$24,MATCH(C2091,'Helper - Drop-downs'!$A$12:$A$24,0))</f>
        <v>#N/A</v>
      </c>
      <c r="J2091" s="44" t="str">
        <f t="shared" si="64"/>
        <v xml:space="preserve"> - </v>
      </c>
      <c r="K2091" s="44" t="e">
        <f>INDEX('Helper - Inputs'!$G$15:$G$66,MATCH(J2091,'Helper - Inputs'!$D$15:$D$66,0),1)</f>
        <v>#N/A</v>
      </c>
      <c r="L2091" s="44" t="e">
        <f t="shared" si="65"/>
        <v>#N/A</v>
      </c>
    </row>
    <row r="2092" spans="1:12" x14ac:dyDescent="0.3">
      <c r="A2092" s="2"/>
      <c r="B2092" s="23"/>
      <c r="C2092" s="8"/>
      <c r="D2092" s="8"/>
      <c r="E2092" s="2"/>
      <c r="F2092" s="2"/>
      <c r="G2092" s="8"/>
      <c r="I2092" t="e">
        <f>INDEX('Helper - Drop-downs'!$C$12:$C$24,MATCH(C2092,'Helper - Drop-downs'!$A$12:$A$24,0))</f>
        <v>#N/A</v>
      </c>
      <c r="J2092" s="44" t="str">
        <f t="shared" si="64"/>
        <v xml:space="preserve"> - </v>
      </c>
      <c r="K2092" s="44" t="e">
        <f>INDEX('Helper - Inputs'!$G$15:$G$66,MATCH(J2092,'Helper - Inputs'!$D$15:$D$66,0),1)</f>
        <v>#N/A</v>
      </c>
      <c r="L2092" s="44" t="e">
        <f t="shared" si="65"/>
        <v>#N/A</v>
      </c>
    </row>
    <row r="2093" spans="1:12" x14ac:dyDescent="0.3">
      <c r="A2093" s="2"/>
      <c r="B2093" s="23"/>
      <c r="C2093" s="8"/>
      <c r="D2093" s="8"/>
      <c r="E2093" s="2"/>
      <c r="F2093" s="2"/>
      <c r="G2093" s="8"/>
      <c r="I2093" t="e">
        <f>INDEX('Helper - Drop-downs'!$C$12:$C$24,MATCH(C2093,'Helper - Drop-downs'!$A$12:$A$24,0))</f>
        <v>#N/A</v>
      </c>
      <c r="J2093" s="44" t="str">
        <f t="shared" si="64"/>
        <v xml:space="preserve"> - </v>
      </c>
      <c r="K2093" s="44" t="e">
        <f>INDEX('Helper - Inputs'!$G$15:$G$66,MATCH(J2093,'Helper - Inputs'!$D$15:$D$66,0),1)</f>
        <v>#N/A</v>
      </c>
      <c r="L2093" s="44" t="e">
        <f t="shared" si="65"/>
        <v>#N/A</v>
      </c>
    </row>
    <row r="2094" spans="1:12" x14ac:dyDescent="0.3">
      <c r="A2094" s="2"/>
      <c r="B2094" s="23"/>
      <c r="C2094" s="8"/>
      <c r="D2094" s="8"/>
      <c r="E2094" s="2"/>
      <c r="F2094" s="2"/>
      <c r="G2094" s="8"/>
      <c r="I2094" t="e">
        <f>INDEX('Helper - Drop-downs'!$C$12:$C$24,MATCH(C2094,'Helper - Drop-downs'!$A$12:$A$24,0))</f>
        <v>#N/A</v>
      </c>
      <c r="J2094" s="44" t="str">
        <f t="shared" si="64"/>
        <v xml:space="preserve"> - </v>
      </c>
      <c r="K2094" s="44" t="e">
        <f>INDEX('Helper - Inputs'!$G$15:$G$66,MATCH(J2094,'Helper - Inputs'!$D$15:$D$66,0),1)</f>
        <v>#N/A</v>
      </c>
      <c r="L2094" s="44" t="e">
        <f t="shared" si="65"/>
        <v>#N/A</v>
      </c>
    </row>
    <row r="2095" spans="1:12" x14ac:dyDescent="0.3">
      <c r="A2095" s="2"/>
      <c r="B2095" s="23"/>
      <c r="C2095" s="8"/>
      <c r="D2095" s="8"/>
      <c r="E2095" s="2"/>
      <c r="F2095" s="2"/>
      <c r="G2095" s="8"/>
      <c r="I2095" t="e">
        <f>INDEX('Helper - Drop-downs'!$C$12:$C$24,MATCH(C2095,'Helper - Drop-downs'!$A$12:$A$24,0))</f>
        <v>#N/A</v>
      </c>
      <c r="J2095" s="44" t="str">
        <f t="shared" si="64"/>
        <v xml:space="preserve"> - </v>
      </c>
      <c r="K2095" s="44" t="e">
        <f>INDEX('Helper - Inputs'!$G$15:$G$66,MATCH(J2095,'Helper - Inputs'!$D$15:$D$66,0),1)</f>
        <v>#N/A</v>
      </c>
      <c r="L2095" s="44" t="e">
        <f t="shared" si="65"/>
        <v>#N/A</v>
      </c>
    </row>
    <row r="2096" spans="1:12" x14ac:dyDescent="0.3">
      <c r="A2096" s="2"/>
      <c r="B2096" s="23"/>
      <c r="C2096" s="8"/>
      <c r="D2096" s="8"/>
      <c r="E2096" s="2"/>
      <c r="F2096" s="2"/>
      <c r="G2096" s="8"/>
      <c r="I2096" t="e">
        <f>INDEX('Helper - Drop-downs'!$C$12:$C$24,MATCH(C2096,'Helper - Drop-downs'!$A$12:$A$24,0))</f>
        <v>#N/A</v>
      </c>
      <c r="J2096" s="44" t="str">
        <f t="shared" si="64"/>
        <v xml:space="preserve"> - </v>
      </c>
      <c r="K2096" s="44" t="e">
        <f>INDEX('Helper - Inputs'!$G$15:$G$66,MATCH(J2096,'Helper - Inputs'!$D$15:$D$66,0),1)</f>
        <v>#N/A</v>
      </c>
      <c r="L2096" s="44" t="e">
        <f t="shared" si="65"/>
        <v>#N/A</v>
      </c>
    </row>
    <row r="2097" spans="1:12" x14ac:dyDescent="0.3">
      <c r="A2097" s="2"/>
      <c r="B2097" s="23"/>
      <c r="C2097" s="8"/>
      <c r="D2097" s="8"/>
      <c r="E2097" s="2"/>
      <c r="F2097" s="2"/>
      <c r="G2097" s="8"/>
      <c r="I2097" t="e">
        <f>INDEX('Helper - Drop-downs'!$C$12:$C$24,MATCH(C2097,'Helper - Drop-downs'!$A$12:$A$24,0))</f>
        <v>#N/A</v>
      </c>
      <c r="J2097" s="44" t="str">
        <f t="shared" si="64"/>
        <v xml:space="preserve"> - </v>
      </c>
      <c r="K2097" s="44" t="e">
        <f>INDEX('Helper - Inputs'!$G$15:$G$66,MATCH(J2097,'Helper - Inputs'!$D$15:$D$66,0),1)</f>
        <v>#N/A</v>
      </c>
      <c r="L2097" s="44" t="e">
        <f t="shared" si="65"/>
        <v>#N/A</v>
      </c>
    </row>
    <row r="2098" spans="1:12" x14ac:dyDescent="0.3">
      <c r="A2098" s="2"/>
      <c r="B2098" s="23"/>
      <c r="C2098" s="8"/>
      <c r="D2098" s="8"/>
      <c r="E2098" s="2"/>
      <c r="F2098" s="2"/>
      <c r="G2098" s="8"/>
      <c r="I2098" t="e">
        <f>INDEX('Helper - Drop-downs'!$C$12:$C$24,MATCH(C2098,'Helper - Drop-downs'!$A$12:$A$24,0))</f>
        <v>#N/A</v>
      </c>
      <c r="J2098" s="44" t="str">
        <f t="shared" si="64"/>
        <v xml:space="preserve"> - </v>
      </c>
      <c r="K2098" s="44" t="e">
        <f>INDEX('Helper - Inputs'!$G$15:$G$66,MATCH(J2098,'Helper - Inputs'!$D$15:$D$66,0),1)</f>
        <v>#N/A</v>
      </c>
      <c r="L2098" s="44" t="e">
        <f t="shared" si="65"/>
        <v>#N/A</v>
      </c>
    </row>
    <row r="2099" spans="1:12" x14ac:dyDescent="0.3">
      <c r="A2099" s="2"/>
      <c r="B2099" s="23"/>
      <c r="C2099" s="8"/>
      <c r="D2099" s="8"/>
      <c r="E2099" s="2"/>
      <c r="F2099" s="2"/>
      <c r="G2099" s="8"/>
      <c r="I2099" t="e">
        <f>INDEX('Helper - Drop-downs'!$C$12:$C$24,MATCH(C2099,'Helper - Drop-downs'!$A$12:$A$24,0))</f>
        <v>#N/A</v>
      </c>
      <c r="J2099" s="44" t="str">
        <f t="shared" si="64"/>
        <v xml:space="preserve"> - </v>
      </c>
      <c r="K2099" s="44" t="e">
        <f>INDEX('Helper - Inputs'!$G$15:$G$66,MATCH(J2099,'Helper - Inputs'!$D$15:$D$66,0),1)</f>
        <v>#N/A</v>
      </c>
      <c r="L2099" s="44" t="e">
        <f t="shared" si="65"/>
        <v>#N/A</v>
      </c>
    </row>
    <row r="2100" spans="1:12" x14ac:dyDescent="0.3">
      <c r="A2100" s="2"/>
      <c r="B2100" s="23"/>
      <c r="C2100" s="8"/>
      <c r="D2100" s="8"/>
      <c r="E2100" s="2"/>
      <c r="F2100" s="2"/>
      <c r="G2100" s="8"/>
      <c r="I2100" t="e">
        <f>INDEX('Helper - Drop-downs'!$C$12:$C$24,MATCH(C2100,'Helper - Drop-downs'!$A$12:$A$24,0))</f>
        <v>#N/A</v>
      </c>
      <c r="J2100" s="44" t="str">
        <f t="shared" si="64"/>
        <v xml:space="preserve"> - </v>
      </c>
      <c r="K2100" s="44" t="e">
        <f>INDEX('Helper - Inputs'!$G$15:$G$66,MATCH(J2100,'Helper - Inputs'!$D$15:$D$66,0),1)</f>
        <v>#N/A</v>
      </c>
      <c r="L2100" s="44" t="e">
        <f t="shared" si="65"/>
        <v>#N/A</v>
      </c>
    </row>
    <row r="2101" spans="1:12" x14ac:dyDescent="0.3">
      <c r="A2101" s="2"/>
      <c r="B2101" s="23"/>
      <c r="C2101" s="8"/>
      <c r="D2101" s="8"/>
      <c r="E2101" s="2"/>
      <c r="F2101" s="2"/>
      <c r="G2101" s="8"/>
      <c r="I2101" t="e">
        <f>INDEX('Helper - Drop-downs'!$C$12:$C$24,MATCH(C2101,'Helper - Drop-downs'!$A$12:$A$24,0))</f>
        <v>#N/A</v>
      </c>
      <c r="J2101" s="44" t="str">
        <f t="shared" si="64"/>
        <v xml:space="preserve"> - </v>
      </c>
      <c r="K2101" s="44" t="e">
        <f>INDEX('Helper - Inputs'!$G$15:$G$66,MATCH(J2101,'Helper - Inputs'!$D$15:$D$66,0),1)</f>
        <v>#N/A</v>
      </c>
      <c r="L2101" s="44" t="e">
        <f t="shared" si="65"/>
        <v>#N/A</v>
      </c>
    </row>
    <row r="2102" spans="1:12" x14ac:dyDescent="0.3">
      <c r="A2102" s="2"/>
      <c r="B2102" s="23"/>
      <c r="C2102" s="8"/>
      <c r="D2102" s="8"/>
      <c r="E2102" s="2"/>
      <c r="F2102" s="2"/>
      <c r="G2102" s="8"/>
      <c r="I2102" t="e">
        <f>INDEX('Helper - Drop-downs'!$C$12:$C$24,MATCH(C2102,'Helper - Drop-downs'!$A$12:$A$24,0))</f>
        <v>#N/A</v>
      </c>
      <c r="J2102" s="44" t="str">
        <f t="shared" si="64"/>
        <v xml:space="preserve"> - </v>
      </c>
      <c r="K2102" s="44" t="e">
        <f>INDEX('Helper - Inputs'!$G$15:$G$66,MATCH(J2102,'Helper - Inputs'!$D$15:$D$66,0),1)</f>
        <v>#N/A</v>
      </c>
      <c r="L2102" s="44" t="e">
        <f t="shared" si="65"/>
        <v>#N/A</v>
      </c>
    </row>
    <row r="2103" spans="1:12" x14ac:dyDescent="0.3">
      <c r="A2103" s="2"/>
      <c r="B2103" s="23"/>
      <c r="C2103" s="8"/>
      <c r="D2103" s="8"/>
      <c r="E2103" s="2"/>
      <c r="F2103" s="2"/>
      <c r="G2103" s="8"/>
      <c r="I2103" t="e">
        <f>INDEX('Helper - Drop-downs'!$C$12:$C$24,MATCH(C2103,'Helper - Drop-downs'!$A$12:$A$24,0))</f>
        <v>#N/A</v>
      </c>
      <c r="J2103" s="44" t="str">
        <f t="shared" si="64"/>
        <v xml:space="preserve"> - </v>
      </c>
      <c r="K2103" s="44" t="e">
        <f>INDEX('Helper - Inputs'!$G$15:$G$66,MATCH(J2103,'Helper - Inputs'!$D$15:$D$66,0),1)</f>
        <v>#N/A</v>
      </c>
      <c r="L2103" s="44" t="e">
        <f t="shared" si="65"/>
        <v>#N/A</v>
      </c>
    </row>
    <row r="2104" spans="1:12" x14ac:dyDescent="0.3">
      <c r="A2104" s="2"/>
      <c r="B2104" s="23"/>
      <c r="C2104" s="8"/>
      <c r="D2104" s="8"/>
      <c r="E2104" s="2"/>
      <c r="F2104" s="2"/>
      <c r="G2104" s="8"/>
      <c r="I2104" t="e">
        <f>INDEX('Helper - Drop-downs'!$C$12:$C$24,MATCH(C2104,'Helper - Drop-downs'!$A$12:$A$24,0))</f>
        <v>#N/A</v>
      </c>
      <c r="J2104" s="44" t="str">
        <f t="shared" si="64"/>
        <v xml:space="preserve"> - </v>
      </c>
      <c r="K2104" s="44" t="e">
        <f>INDEX('Helper - Inputs'!$G$15:$G$66,MATCH(J2104,'Helper - Inputs'!$D$15:$D$66,0),1)</f>
        <v>#N/A</v>
      </c>
      <c r="L2104" s="44" t="e">
        <f t="shared" si="65"/>
        <v>#N/A</v>
      </c>
    </row>
    <row r="2105" spans="1:12" x14ac:dyDescent="0.3">
      <c r="A2105" s="2"/>
      <c r="B2105" s="23"/>
      <c r="C2105" s="8"/>
      <c r="D2105" s="8"/>
      <c r="E2105" s="2"/>
      <c r="F2105" s="2"/>
      <c r="G2105" s="8"/>
      <c r="I2105" t="e">
        <f>INDEX('Helper - Drop-downs'!$C$12:$C$24,MATCH(C2105,'Helper - Drop-downs'!$A$12:$A$24,0))</f>
        <v>#N/A</v>
      </c>
      <c r="J2105" s="44" t="str">
        <f t="shared" si="64"/>
        <v xml:space="preserve"> - </v>
      </c>
      <c r="K2105" s="44" t="e">
        <f>INDEX('Helper - Inputs'!$G$15:$G$66,MATCH(J2105,'Helper - Inputs'!$D$15:$D$66,0),1)</f>
        <v>#N/A</v>
      </c>
      <c r="L2105" s="44" t="e">
        <f t="shared" si="65"/>
        <v>#N/A</v>
      </c>
    </row>
    <row r="2106" spans="1:12" x14ac:dyDescent="0.3">
      <c r="A2106" s="2"/>
      <c r="B2106" s="23"/>
      <c r="C2106" s="8"/>
      <c r="D2106" s="8"/>
      <c r="E2106" s="2"/>
      <c r="F2106" s="2"/>
      <c r="G2106" s="8"/>
      <c r="I2106" t="e">
        <f>INDEX('Helper - Drop-downs'!$C$12:$C$24,MATCH(C2106,'Helper - Drop-downs'!$A$12:$A$24,0))</f>
        <v>#N/A</v>
      </c>
      <c r="J2106" s="44" t="str">
        <f t="shared" si="64"/>
        <v xml:space="preserve"> - </v>
      </c>
      <c r="K2106" s="44" t="e">
        <f>INDEX('Helper - Inputs'!$G$15:$G$66,MATCH(J2106,'Helper - Inputs'!$D$15:$D$66,0),1)</f>
        <v>#N/A</v>
      </c>
      <c r="L2106" s="44" t="e">
        <f t="shared" si="65"/>
        <v>#N/A</v>
      </c>
    </row>
    <row r="2107" spans="1:12" x14ac:dyDescent="0.3">
      <c r="A2107" s="2"/>
      <c r="B2107" s="23"/>
      <c r="C2107" s="8"/>
      <c r="D2107" s="8"/>
      <c r="E2107" s="2"/>
      <c r="F2107" s="2"/>
      <c r="G2107" s="8"/>
      <c r="I2107" t="e">
        <f>INDEX('Helper - Drop-downs'!$C$12:$C$24,MATCH(C2107,'Helper - Drop-downs'!$A$12:$A$24,0))</f>
        <v>#N/A</v>
      </c>
      <c r="J2107" s="44" t="str">
        <f t="shared" si="64"/>
        <v xml:space="preserve"> - </v>
      </c>
      <c r="K2107" s="44" t="e">
        <f>INDEX('Helper - Inputs'!$G$15:$G$66,MATCH(J2107,'Helper - Inputs'!$D$15:$D$66,0),1)</f>
        <v>#N/A</v>
      </c>
      <c r="L2107" s="44" t="e">
        <f t="shared" si="65"/>
        <v>#N/A</v>
      </c>
    </row>
    <row r="2108" spans="1:12" x14ac:dyDescent="0.3">
      <c r="A2108" s="2"/>
      <c r="B2108" s="23"/>
      <c r="C2108" s="8"/>
      <c r="D2108" s="8"/>
      <c r="E2108" s="2"/>
      <c r="F2108" s="2"/>
      <c r="G2108" s="8"/>
      <c r="I2108" t="e">
        <f>INDEX('Helper - Drop-downs'!$C$12:$C$24,MATCH(C2108,'Helper - Drop-downs'!$A$12:$A$24,0))</f>
        <v>#N/A</v>
      </c>
      <c r="J2108" s="44" t="str">
        <f t="shared" si="64"/>
        <v xml:space="preserve"> - </v>
      </c>
      <c r="K2108" s="44" t="e">
        <f>INDEX('Helper - Inputs'!$G$15:$G$66,MATCH(J2108,'Helper - Inputs'!$D$15:$D$66,0),1)</f>
        <v>#N/A</v>
      </c>
      <c r="L2108" s="44" t="e">
        <f t="shared" si="65"/>
        <v>#N/A</v>
      </c>
    </row>
    <row r="2109" spans="1:12" x14ac:dyDescent="0.3">
      <c r="A2109" s="2"/>
      <c r="B2109" s="23"/>
      <c r="C2109" s="8"/>
      <c r="D2109" s="8"/>
      <c r="E2109" s="2"/>
      <c r="F2109" s="2"/>
      <c r="G2109" s="8"/>
      <c r="I2109" t="e">
        <f>INDEX('Helper - Drop-downs'!$C$12:$C$24,MATCH(C2109,'Helper - Drop-downs'!$A$12:$A$24,0))</f>
        <v>#N/A</v>
      </c>
      <c r="J2109" s="44" t="str">
        <f t="shared" si="64"/>
        <v xml:space="preserve"> - </v>
      </c>
      <c r="K2109" s="44" t="e">
        <f>INDEX('Helper - Inputs'!$G$15:$G$66,MATCH(J2109,'Helper - Inputs'!$D$15:$D$66,0),1)</f>
        <v>#N/A</v>
      </c>
      <c r="L2109" s="44" t="e">
        <f t="shared" si="65"/>
        <v>#N/A</v>
      </c>
    </row>
    <row r="2110" spans="1:12" x14ac:dyDescent="0.3">
      <c r="A2110" s="2"/>
      <c r="B2110" s="23"/>
      <c r="C2110" s="8"/>
      <c r="D2110" s="8"/>
      <c r="E2110" s="2"/>
      <c r="F2110" s="2"/>
      <c r="G2110" s="8"/>
      <c r="I2110" t="e">
        <f>INDEX('Helper - Drop-downs'!$C$12:$C$24,MATCH(C2110,'Helper - Drop-downs'!$A$12:$A$24,0))</f>
        <v>#N/A</v>
      </c>
      <c r="J2110" s="44" t="str">
        <f t="shared" si="64"/>
        <v xml:space="preserve"> - </v>
      </c>
      <c r="K2110" s="44" t="e">
        <f>INDEX('Helper - Inputs'!$G$15:$G$66,MATCH(J2110,'Helper - Inputs'!$D$15:$D$66,0),1)</f>
        <v>#N/A</v>
      </c>
      <c r="L2110" s="44" t="e">
        <f t="shared" si="65"/>
        <v>#N/A</v>
      </c>
    </row>
    <row r="2111" spans="1:12" x14ac:dyDescent="0.3">
      <c r="A2111" s="2"/>
      <c r="B2111" s="23"/>
      <c r="C2111" s="8"/>
      <c r="D2111" s="8"/>
      <c r="E2111" s="2"/>
      <c r="F2111" s="2"/>
      <c r="G2111" s="8"/>
      <c r="I2111" t="e">
        <f>INDEX('Helper - Drop-downs'!$C$12:$C$24,MATCH(C2111,'Helper - Drop-downs'!$A$12:$A$24,0))</f>
        <v>#N/A</v>
      </c>
      <c r="J2111" s="44" t="str">
        <f t="shared" si="64"/>
        <v xml:space="preserve"> - </v>
      </c>
      <c r="K2111" s="44" t="e">
        <f>INDEX('Helper - Inputs'!$G$15:$G$66,MATCH(J2111,'Helper - Inputs'!$D$15:$D$66,0),1)</f>
        <v>#N/A</v>
      </c>
      <c r="L2111" s="44" t="e">
        <f t="shared" si="65"/>
        <v>#N/A</v>
      </c>
    </row>
    <row r="2112" spans="1:12" x14ac:dyDescent="0.3">
      <c r="A2112" s="2"/>
      <c r="B2112" s="23"/>
      <c r="C2112" s="8"/>
      <c r="D2112" s="8"/>
      <c r="E2112" s="2"/>
      <c r="F2112" s="2"/>
      <c r="G2112" s="8"/>
      <c r="I2112" t="e">
        <f>INDEX('Helper - Drop-downs'!$C$12:$C$24,MATCH(C2112,'Helper - Drop-downs'!$A$12:$A$24,0))</f>
        <v>#N/A</v>
      </c>
      <c r="J2112" s="44" t="str">
        <f t="shared" si="64"/>
        <v xml:space="preserve"> - </v>
      </c>
      <c r="K2112" s="44" t="e">
        <f>INDEX('Helper - Inputs'!$G$15:$G$66,MATCH(J2112,'Helper - Inputs'!$D$15:$D$66,0),1)</f>
        <v>#N/A</v>
      </c>
      <c r="L2112" s="44" t="e">
        <f t="shared" si="65"/>
        <v>#N/A</v>
      </c>
    </row>
    <row r="2113" spans="1:12" x14ac:dyDescent="0.3">
      <c r="A2113" s="2"/>
      <c r="B2113" s="23"/>
      <c r="C2113" s="8"/>
      <c r="D2113" s="8"/>
      <c r="E2113" s="2"/>
      <c r="F2113" s="2"/>
      <c r="G2113" s="8"/>
      <c r="I2113" t="e">
        <f>INDEX('Helper - Drop-downs'!$C$12:$C$24,MATCH(C2113,'Helper - Drop-downs'!$A$12:$A$24,0))</f>
        <v>#N/A</v>
      </c>
      <c r="J2113" s="44" t="str">
        <f t="shared" si="64"/>
        <v xml:space="preserve"> - </v>
      </c>
      <c r="K2113" s="44" t="e">
        <f>INDEX('Helper - Inputs'!$G$15:$G$66,MATCH(J2113,'Helper - Inputs'!$D$15:$D$66,0),1)</f>
        <v>#N/A</v>
      </c>
      <c r="L2113" s="44" t="e">
        <f t="shared" si="65"/>
        <v>#N/A</v>
      </c>
    </row>
    <row r="2114" spans="1:12" x14ac:dyDescent="0.3">
      <c r="A2114" s="2"/>
      <c r="B2114" s="23"/>
      <c r="C2114" s="8"/>
      <c r="D2114" s="8"/>
      <c r="E2114" s="2"/>
      <c r="F2114" s="2"/>
      <c r="G2114" s="8"/>
      <c r="I2114" t="e">
        <f>INDEX('Helper - Drop-downs'!$C$12:$C$24,MATCH(C2114,'Helper - Drop-downs'!$A$12:$A$24,0))</f>
        <v>#N/A</v>
      </c>
      <c r="J2114" s="44" t="str">
        <f t="shared" si="64"/>
        <v xml:space="preserve"> - </v>
      </c>
      <c r="K2114" s="44" t="e">
        <f>INDEX('Helper - Inputs'!$G$15:$G$66,MATCH(J2114,'Helper - Inputs'!$D$15:$D$66,0),1)</f>
        <v>#N/A</v>
      </c>
      <c r="L2114" s="44" t="e">
        <f t="shared" si="65"/>
        <v>#N/A</v>
      </c>
    </row>
    <row r="2115" spans="1:12" x14ac:dyDescent="0.3">
      <c r="A2115" s="2"/>
      <c r="B2115" s="23"/>
      <c r="C2115" s="8"/>
      <c r="D2115" s="8"/>
      <c r="E2115" s="2"/>
      <c r="F2115" s="2"/>
      <c r="G2115" s="8"/>
      <c r="I2115" t="e">
        <f>INDEX('Helper - Drop-downs'!$C$12:$C$24,MATCH(C2115,'Helper - Drop-downs'!$A$12:$A$24,0))</f>
        <v>#N/A</v>
      </c>
      <c r="J2115" s="44" t="str">
        <f t="shared" si="64"/>
        <v xml:space="preserve"> - </v>
      </c>
      <c r="K2115" s="44" t="e">
        <f>INDEX('Helper - Inputs'!$G$15:$G$66,MATCH(J2115,'Helper - Inputs'!$D$15:$D$66,0),1)</f>
        <v>#N/A</v>
      </c>
      <c r="L2115" s="44" t="e">
        <f t="shared" si="65"/>
        <v>#N/A</v>
      </c>
    </row>
    <row r="2116" spans="1:12" x14ac:dyDescent="0.3">
      <c r="A2116" s="2"/>
      <c r="B2116" s="23"/>
      <c r="C2116" s="8"/>
      <c r="D2116" s="8"/>
      <c r="E2116" s="2"/>
      <c r="F2116" s="2"/>
      <c r="G2116" s="8"/>
      <c r="I2116" t="e">
        <f>INDEX('Helper - Drop-downs'!$C$12:$C$24,MATCH(C2116,'Helper - Drop-downs'!$A$12:$A$24,0))</f>
        <v>#N/A</v>
      </c>
      <c r="J2116" s="44" t="str">
        <f t="shared" si="64"/>
        <v xml:space="preserve"> - </v>
      </c>
      <c r="K2116" s="44" t="e">
        <f>INDEX('Helper - Inputs'!$G$15:$G$66,MATCH(J2116,'Helper - Inputs'!$D$15:$D$66,0),1)</f>
        <v>#N/A</v>
      </c>
      <c r="L2116" s="44" t="e">
        <f t="shared" si="65"/>
        <v>#N/A</v>
      </c>
    </row>
    <row r="2117" spans="1:12" x14ac:dyDescent="0.3">
      <c r="A2117" s="2"/>
      <c r="B2117" s="23"/>
      <c r="C2117" s="8"/>
      <c r="D2117" s="8"/>
      <c r="E2117" s="2"/>
      <c r="F2117" s="2"/>
      <c r="G2117" s="8"/>
      <c r="I2117" t="e">
        <f>INDEX('Helper - Drop-downs'!$C$12:$C$24,MATCH(C2117,'Helper - Drop-downs'!$A$12:$A$24,0))</f>
        <v>#N/A</v>
      </c>
      <c r="J2117" s="44" t="str">
        <f t="shared" si="64"/>
        <v xml:space="preserve"> - </v>
      </c>
      <c r="K2117" s="44" t="e">
        <f>INDEX('Helper - Inputs'!$G$15:$G$66,MATCH(J2117,'Helper - Inputs'!$D$15:$D$66,0),1)</f>
        <v>#N/A</v>
      </c>
      <c r="L2117" s="44" t="e">
        <f t="shared" si="65"/>
        <v>#N/A</v>
      </c>
    </row>
    <row r="2118" spans="1:12" x14ac:dyDescent="0.3">
      <c r="A2118" s="2"/>
      <c r="B2118" s="23"/>
      <c r="C2118" s="8"/>
      <c r="D2118" s="8"/>
      <c r="E2118" s="2"/>
      <c r="F2118" s="2"/>
      <c r="G2118" s="8"/>
      <c r="I2118" t="e">
        <f>INDEX('Helper - Drop-downs'!$C$12:$C$24,MATCH(C2118,'Helper - Drop-downs'!$A$12:$A$24,0))</f>
        <v>#N/A</v>
      </c>
      <c r="J2118" s="44" t="str">
        <f t="shared" ref="J2118:J2181" si="66">E2118&amp;" - "&amp;F2118</f>
        <v xml:space="preserve"> - </v>
      </c>
      <c r="K2118" s="44" t="e">
        <f>INDEX('Helper - Inputs'!$G$15:$G$66,MATCH(J2118,'Helper - Inputs'!$D$15:$D$66,0),1)</f>
        <v>#N/A</v>
      </c>
      <c r="L2118" s="44" t="e">
        <f t="shared" ref="L2118:L2181" si="67">E2118&amp;" - "&amp;K2118</f>
        <v>#N/A</v>
      </c>
    </row>
    <row r="2119" spans="1:12" x14ac:dyDescent="0.3">
      <c r="A2119" s="2"/>
      <c r="B2119" s="23"/>
      <c r="C2119" s="8"/>
      <c r="D2119" s="8"/>
      <c r="E2119" s="2"/>
      <c r="F2119" s="2"/>
      <c r="G2119" s="8"/>
      <c r="I2119" t="e">
        <f>INDEX('Helper - Drop-downs'!$C$12:$C$24,MATCH(C2119,'Helper - Drop-downs'!$A$12:$A$24,0))</f>
        <v>#N/A</v>
      </c>
      <c r="J2119" s="44" t="str">
        <f t="shared" si="66"/>
        <v xml:space="preserve"> - </v>
      </c>
      <c r="K2119" s="44" t="e">
        <f>INDEX('Helper - Inputs'!$G$15:$G$66,MATCH(J2119,'Helper - Inputs'!$D$15:$D$66,0),1)</f>
        <v>#N/A</v>
      </c>
      <c r="L2119" s="44" t="e">
        <f t="shared" si="67"/>
        <v>#N/A</v>
      </c>
    </row>
    <row r="2120" spans="1:12" x14ac:dyDescent="0.3">
      <c r="A2120" s="2"/>
      <c r="B2120" s="23"/>
      <c r="C2120" s="8"/>
      <c r="D2120" s="8"/>
      <c r="E2120" s="2"/>
      <c r="F2120" s="2"/>
      <c r="G2120" s="8"/>
      <c r="I2120" t="e">
        <f>INDEX('Helper - Drop-downs'!$C$12:$C$24,MATCH(C2120,'Helper - Drop-downs'!$A$12:$A$24,0))</f>
        <v>#N/A</v>
      </c>
      <c r="J2120" s="44" t="str">
        <f t="shared" si="66"/>
        <v xml:space="preserve"> - </v>
      </c>
      <c r="K2120" s="44" t="e">
        <f>INDEX('Helper - Inputs'!$G$15:$G$66,MATCH(J2120,'Helper - Inputs'!$D$15:$D$66,0),1)</f>
        <v>#N/A</v>
      </c>
      <c r="L2120" s="44" t="e">
        <f t="shared" si="67"/>
        <v>#N/A</v>
      </c>
    </row>
    <row r="2121" spans="1:12" x14ac:dyDescent="0.3">
      <c r="A2121" s="2"/>
      <c r="B2121" s="23"/>
      <c r="C2121" s="8"/>
      <c r="D2121" s="8"/>
      <c r="E2121" s="2"/>
      <c r="F2121" s="2"/>
      <c r="G2121" s="8"/>
      <c r="I2121" t="e">
        <f>INDEX('Helper - Drop-downs'!$C$12:$C$24,MATCH(C2121,'Helper - Drop-downs'!$A$12:$A$24,0))</f>
        <v>#N/A</v>
      </c>
      <c r="J2121" s="44" t="str">
        <f t="shared" si="66"/>
        <v xml:space="preserve"> - </v>
      </c>
      <c r="K2121" s="44" t="e">
        <f>INDEX('Helper - Inputs'!$G$15:$G$66,MATCH(J2121,'Helper - Inputs'!$D$15:$D$66,0),1)</f>
        <v>#N/A</v>
      </c>
      <c r="L2121" s="44" t="e">
        <f t="shared" si="67"/>
        <v>#N/A</v>
      </c>
    </row>
    <row r="2122" spans="1:12" x14ac:dyDescent="0.3">
      <c r="A2122" s="2"/>
      <c r="B2122" s="23"/>
      <c r="C2122" s="8"/>
      <c r="D2122" s="8"/>
      <c r="E2122" s="2"/>
      <c r="F2122" s="2"/>
      <c r="G2122" s="8"/>
      <c r="I2122" t="e">
        <f>INDEX('Helper - Drop-downs'!$C$12:$C$24,MATCH(C2122,'Helper - Drop-downs'!$A$12:$A$24,0))</f>
        <v>#N/A</v>
      </c>
      <c r="J2122" s="44" t="str">
        <f t="shared" si="66"/>
        <v xml:space="preserve"> - </v>
      </c>
      <c r="K2122" s="44" t="e">
        <f>INDEX('Helper - Inputs'!$G$15:$G$66,MATCH(J2122,'Helper - Inputs'!$D$15:$D$66,0),1)</f>
        <v>#N/A</v>
      </c>
      <c r="L2122" s="44" t="e">
        <f t="shared" si="67"/>
        <v>#N/A</v>
      </c>
    </row>
    <row r="2123" spans="1:12" x14ac:dyDescent="0.3">
      <c r="A2123" s="2"/>
      <c r="B2123" s="23"/>
      <c r="C2123" s="8"/>
      <c r="D2123" s="8"/>
      <c r="E2123" s="2"/>
      <c r="F2123" s="2"/>
      <c r="G2123" s="8"/>
      <c r="I2123" t="e">
        <f>INDEX('Helper - Drop-downs'!$C$12:$C$24,MATCH(C2123,'Helper - Drop-downs'!$A$12:$A$24,0))</f>
        <v>#N/A</v>
      </c>
      <c r="J2123" s="44" t="str">
        <f t="shared" si="66"/>
        <v xml:space="preserve"> - </v>
      </c>
      <c r="K2123" s="44" t="e">
        <f>INDEX('Helper - Inputs'!$G$15:$G$66,MATCH(J2123,'Helper - Inputs'!$D$15:$D$66,0),1)</f>
        <v>#N/A</v>
      </c>
      <c r="L2123" s="44" t="e">
        <f t="shared" si="67"/>
        <v>#N/A</v>
      </c>
    </row>
    <row r="2124" spans="1:12" x14ac:dyDescent="0.3">
      <c r="A2124" s="2"/>
      <c r="B2124" s="23"/>
      <c r="C2124" s="8"/>
      <c r="D2124" s="8"/>
      <c r="E2124" s="2"/>
      <c r="F2124" s="2"/>
      <c r="G2124" s="8"/>
      <c r="I2124" t="e">
        <f>INDEX('Helper - Drop-downs'!$C$12:$C$24,MATCH(C2124,'Helper - Drop-downs'!$A$12:$A$24,0))</f>
        <v>#N/A</v>
      </c>
      <c r="J2124" s="44" t="str">
        <f t="shared" si="66"/>
        <v xml:space="preserve"> - </v>
      </c>
      <c r="K2124" s="44" t="e">
        <f>INDEX('Helper - Inputs'!$G$15:$G$66,MATCH(J2124,'Helper - Inputs'!$D$15:$D$66,0),1)</f>
        <v>#N/A</v>
      </c>
      <c r="L2124" s="44" t="e">
        <f t="shared" si="67"/>
        <v>#N/A</v>
      </c>
    </row>
    <row r="2125" spans="1:12" x14ac:dyDescent="0.3">
      <c r="A2125" s="2"/>
      <c r="B2125" s="23"/>
      <c r="C2125" s="8"/>
      <c r="D2125" s="8"/>
      <c r="E2125" s="2"/>
      <c r="F2125" s="2"/>
      <c r="G2125" s="8"/>
      <c r="I2125" t="e">
        <f>INDEX('Helper - Drop-downs'!$C$12:$C$24,MATCH(C2125,'Helper - Drop-downs'!$A$12:$A$24,0))</f>
        <v>#N/A</v>
      </c>
      <c r="J2125" s="44" t="str">
        <f t="shared" si="66"/>
        <v xml:space="preserve"> - </v>
      </c>
      <c r="K2125" s="44" t="e">
        <f>INDEX('Helper - Inputs'!$G$15:$G$66,MATCH(J2125,'Helper - Inputs'!$D$15:$D$66,0),1)</f>
        <v>#N/A</v>
      </c>
      <c r="L2125" s="44" t="e">
        <f t="shared" si="67"/>
        <v>#N/A</v>
      </c>
    </row>
    <row r="2126" spans="1:12" x14ac:dyDescent="0.3">
      <c r="A2126" s="2"/>
      <c r="B2126" s="23"/>
      <c r="C2126" s="8"/>
      <c r="D2126" s="8"/>
      <c r="E2126" s="2"/>
      <c r="F2126" s="2"/>
      <c r="G2126" s="8"/>
      <c r="I2126" t="e">
        <f>INDEX('Helper - Drop-downs'!$C$12:$C$24,MATCH(C2126,'Helper - Drop-downs'!$A$12:$A$24,0))</f>
        <v>#N/A</v>
      </c>
      <c r="J2126" s="44" t="str">
        <f t="shared" si="66"/>
        <v xml:space="preserve"> - </v>
      </c>
      <c r="K2126" s="44" t="e">
        <f>INDEX('Helper - Inputs'!$G$15:$G$66,MATCH(J2126,'Helper - Inputs'!$D$15:$D$66,0),1)</f>
        <v>#N/A</v>
      </c>
      <c r="L2126" s="44" t="e">
        <f t="shared" si="67"/>
        <v>#N/A</v>
      </c>
    </row>
    <row r="2127" spans="1:12" x14ac:dyDescent="0.3">
      <c r="A2127" s="2"/>
      <c r="B2127" s="23"/>
      <c r="C2127" s="8"/>
      <c r="D2127" s="8"/>
      <c r="E2127" s="2"/>
      <c r="F2127" s="2"/>
      <c r="G2127" s="8"/>
      <c r="I2127" t="e">
        <f>INDEX('Helper - Drop-downs'!$C$12:$C$24,MATCH(C2127,'Helper - Drop-downs'!$A$12:$A$24,0))</f>
        <v>#N/A</v>
      </c>
      <c r="J2127" s="44" t="str">
        <f t="shared" si="66"/>
        <v xml:space="preserve"> - </v>
      </c>
      <c r="K2127" s="44" t="e">
        <f>INDEX('Helper - Inputs'!$G$15:$G$66,MATCH(J2127,'Helper - Inputs'!$D$15:$D$66,0),1)</f>
        <v>#N/A</v>
      </c>
      <c r="L2127" s="44" t="e">
        <f t="shared" si="67"/>
        <v>#N/A</v>
      </c>
    </row>
    <row r="2128" spans="1:12" x14ac:dyDescent="0.3">
      <c r="A2128" s="2"/>
      <c r="B2128" s="23"/>
      <c r="C2128" s="8"/>
      <c r="D2128" s="8"/>
      <c r="E2128" s="2"/>
      <c r="F2128" s="2"/>
      <c r="G2128" s="8"/>
      <c r="I2128" t="e">
        <f>INDEX('Helper - Drop-downs'!$C$12:$C$24,MATCH(C2128,'Helper - Drop-downs'!$A$12:$A$24,0))</f>
        <v>#N/A</v>
      </c>
      <c r="J2128" s="44" t="str">
        <f t="shared" si="66"/>
        <v xml:space="preserve"> - </v>
      </c>
      <c r="K2128" s="44" t="e">
        <f>INDEX('Helper - Inputs'!$G$15:$G$66,MATCH(J2128,'Helper - Inputs'!$D$15:$D$66,0),1)</f>
        <v>#N/A</v>
      </c>
      <c r="L2128" s="44" t="e">
        <f t="shared" si="67"/>
        <v>#N/A</v>
      </c>
    </row>
    <row r="2129" spans="1:12" x14ac:dyDescent="0.3">
      <c r="A2129" s="2"/>
      <c r="B2129" s="23"/>
      <c r="C2129" s="8"/>
      <c r="D2129" s="8"/>
      <c r="E2129" s="2"/>
      <c r="F2129" s="2"/>
      <c r="G2129" s="8"/>
      <c r="I2129" t="e">
        <f>INDEX('Helper - Drop-downs'!$C$12:$C$24,MATCH(C2129,'Helper - Drop-downs'!$A$12:$A$24,0))</f>
        <v>#N/A</v>
      </c>
      <c r="J2129" s="44" t="str">
        <f t="shared" si="66"/>
        <v xml:space="preserve"> - </v>
      </c>
      <c r="K2129" s="44" t="e">
        <f>INDEX('Helper - Inputs'!$G$15:$G$66,MATCH(J2129,'Helper - Inputs'!$D$15:$D$66,0),1)</f>
        <v>#N/A</v>
      </c>
      <c r="L2129" s="44" t="e">
        <f t="shared" si="67"/>
        <v>#N/A</v>
      </c>
    </row>
    <row r="2130" spans="1:12" x14ac:dyDescent="0.3">
      <c r="A2130" s="2"/>
      <c r="B2130" s="23"/>
      <c r="C2130" s="8"/>
      <c r="D2130" s="8"/>
      <c r="E2130" s="2"/>
      <c r="F2130" s="2"/>
      <c r="G2130" s="8"/>
      <c r="I2130" t="e">
        <f>INDEX('Helper - Drop-downs'!$C$12:$C$24,MATCH(C2130,'Helper - Drop-downs'!$A$12:$A$24,0))</f>
        <v>#N/A</v>
      </c>
      <c r="J2130" s="44" t="str">
        <f t="shared" si="66"/>
        <v xml:space="preserve"> - </v>
      </c>
      <c r="K2130" s="44" t="e">
        <f>INDEX('Helper - Inputs'!$G$15:$G$66,MATCH(J2130,'Helper - Inputs'!$D$15:$D$66,0),1)</f>
        <v>#N/A</v>
      </c>
      <c r="L2130" s="44" t="e">
        <f t="shared" si="67"/>
        <v>#N/A</v>
      </c>
    </row>
    <row r="2131" spans="1:12" x14ac:dyDescent="0.3">
      <c r="A2131" s="2"/>
      <c r="B2131" s="23"/>
      <c r="C2131" s="8"/>
      <c r="D2131" s="8"/>
      <c r="E2131" s="2"/>
      <c r="F2131" s="2"/>
      <c r="G2131" s="8"/>
      <c r="I2131" t="e">
        <f>INDEX('Helper - Drop-downs'!$C$12:$C$24,MATCH(C2131,'Helper - Drop-downs'!$A$12:$A$24,0))</f>
        <v>#N/A</v>
      </c>
      <c r="J2131" s="44" t="str">
        <f t="shared" si="66"/>
        <v xml:space="preserve"> - </v>
      </c>
      <c r="K2131" s="44" t="e">
        <f>INDEX('Helper - Inputs'!$G$15:$G$66,MATCH(J2131,'Helper - Inputs'!$D$15:$D$66,0),1)</f>
        <v>#N/A</v>
      </c>
      <c r="L2131" s="44" t="e">
        <f t="shared" si="67"/>
        <v>#N/A</v>
      </c>
    </row>
    <row r="2132" spans="1:12" x14ac:dyDescent="0.3">
      <c r="A2132" s="2"/>
      <c r="B2132" s="23"/>
      <c r="C2132" s="8"/>
      <c r="D2132" s="8"/>
      <c r="E2132" s="2"/>
      <c r="F2132" s="2"/>
      <c r="G2132" s="8"/>
      <c r="I2132" t="e">
        <f>INDEX('Helper - Drop-downs'!$C$12:$C$24,MATCH(C2132,'Helper - Drop-downs'!$A$12:$A$24,0))</f>
        <v>#N/A</v>
      </c>
      <c r="J2132" s="44" t="str">
        <f t="shared" si="66"/>
        <v xml:space="preserve"> - </v>
      </c>
      <c r="K2132" s="44" t="e">
        <f>INDEX('Helper - Inputs'!$G$15:$G$66,MATCH(J2132,'Helper - Inputs'!$D$15:$D$66,0),1)</f>
        <v>#N/A</v>
      </c>
      <c r="L2132" s="44" t="e">
        <f t="shared" si="67"/>
        <v>#N/A</v>
      </c>
    </row>
    <row r="2133" spans="1:12" x14ac:dyDescent="0.3">
      <c r="A2133" s="2"/>
      <c r="B2133" s="23"/>
      <c r="C2133" s="8"/>
      <c r="D2133" s="8"/>
      <c r="E2133" s="2"/>
      <c r="F2133" s="2"/>
      <c r="G2133" s="8"/>
      <c r="I2133" t="e">
        <f>INDEX('Helper - Drop-downs'!$C$12:$C$24,MATCH(C2133,'Helper - Drop-downs'!$A$12:$A$24,0))</f>
        <v>#N/A</v>
      </c>
      <c r="J2133" s="44" t="str">
        <f t="shared" si="66"/>
        <v xml:space="preserve"> - </v>
      </c>
      <c r="K2133" s="44" t="e">
        <f>INDEX('Helper - Inputs'!$G$15:$G$66,MATCH(J2133,'Helper - Inputs'!$D$15:$D$66,0),1)</f>
        <v>#N/A</v>
      </c>
      <c r="L2133" s="44" t="e">
        <f t="shared" si="67"/>
        <v>#N/A</v>
      </c>
    </row>
    <row r="2134" spans="1:12" x14ac:dyDescent="0.3">
      <c r="A2134" s="2"/>
      <c r="B2134" s="23"/>
      <c r="C2134" s="8"/>
      <c r="D2134" s="8"/>
      <c r="E2134" s="2"/>
      <c r="F2134" s="2"/>
      <c r="G2134" s="8"/>
      <c r="I2134" t="e">
        <f>INDEX('Helper - Drop-downs'!$C$12:$C$24,MATCH(C2134,'Helper - Drop-downs'!$A$12:$A$24,0))</f>
        <v>#N/A</v>
      </c>
      <c r="J2134" s="44" t="str">
        <f t="shared" si="66"/>
        <v xml:space="preserve"> - </v>
      </c>
      <c r="K2134" s="44" t="e">
        <f>INDEX('Helper - Inputs'!$G$15:$G$66,MATCH(J2134,'Helper - Inputs'!$D$15:$D$66,0),1)</f>
        <v>#N/A</v>
      </c>
      <c r="L2134" s="44" t="e">
        <f t="shared" si="67"/>
        <v>#N/A</v>
      </c>
    </row>
    <row r="2135" spans="1:12" x14ac:dyDescent="0.3">
      <c r="A2135" s="2"/>
      <c r="B2135" s="23"/>
      <c r="C2135" s="8"/>
      <c r="D2135" s="8"/>
      <c r="E2135" s="2"/>
      <c r="F2135" s="2"/>
      <c r="G2135" s="8"/>
      <c r="I2135" t="e">
        <f>INDEX('Helper - Drop-downs'!$C$12:$C$24,MATCH(C2135,'Helper - Drop-downs'!$A$12:$A$24,0))</f>
        <v>#N/A</v>
      </c>
      <c r="J2135" s="44" t="str">
        <f t="shared" si="66"/>
        <v xml:space="preserve"> - </v>
      </c>
      <c r="K2135" s="44" t="e">
        <f>INDEX('Helper - Inputs'!$G$15:$G$66,MATCH(J2135,'Helper - Inputs'!$D$15:$D$66,0),1)</f>
        <v>#N/A</v>
      </c>
      <c r="L2135" s="44" t="e">
        <f t="shared" si="67"/>
        <v>#N/A</v>
      </c>
    </row>
    <row r="2136" spans="1:12" x14ac:dyDescent="0.3">
      <c r="A2136" s="2"/>
      <c r="B2136" s="23"/>
      <c r="C2136" s="8"/>
      <c r="D2136" s="8"/>
      <c r="E2136" s="2"/>
      <c r="F2136" s="2"/>
      <c r="G2136" s="8"/>
      <c r="I2136" t="e">
        <f>INDEX('Helper - Drop-downs'!$C$12:$C$24,MATCH(C2136,'Helper - Drop-downs'!$A$12:$A$24,0))</f>
        <v>#N/A</v>
      </c>
      <c r="J2136" s="44" t="str">
        <f t="shared" si="66"/>
        <v xml:space="preserve"> - </v>
      </c>
      <c r="K2136" s="44" t="e">
        <f>INDEX('Helper - Inputs'!$G$15:$G$66,MATCH(J2136,'Helper - Inputs'!$D$15:$D$66,0),1)</f>
        <v>#N/A</v>
      </c>
      <c r="L2136" s="44" t="e">
        <f t="shared" si="67"/>
        <v>#N/A</v>
      </c>
    </row>
    <row r="2137" spans="1:12" x14ac:dyDescent="0.3">
      <c r="A2137" s="2"/>
      <c r="B2137" s="23"/>
      <c r="C2137" s="8"/>
      <c r="D2137" s="8"/>
      <c r="E2137" s="2"/>
      <c r="F2137" s="2"/>
      <c r="G2137" s="8"/>
      <c r="I2137" t="e">
        <f>INDEX('Helper - Drop-downs'!$C$12:$C$24,MATCH(C2137,'Helper - Drop-downs'!$A$12:$A$24,0))</f>
        <v>#N/A</v>
      </c>
      <c r="J2137" s="44" t="str">
        <f t="shared" si="66"/>
        <v xml:space="preserve"> - </v>
      </c>
      <c r="K2137" s="44" t="e">
        <f>INDEX('Helper - Inputs'!$G$15:$G$66,MATCH(J2137,'Helper - Inputs'!$D$15:$D$66,0),1)</f>
        <v>#N/A</v>
      </c>
      <c r="L2137" s="44" t="e">
        <f t="shared" si="67"/>
        <v>#N/A</v>
      </c>
    </row>
    <row r="2138" spans="1:12" x14ac:dyDescent="0.3">
      <c r="A2138" s="2"/>
      <c r="B2138" s="23"/>
      <c r="C2138" s="8"/>
      <c r="D2138" s="8"/>
      <c r="E2138" s="2"/>
      <c r="F2138" s="2"/>
      <c r="G2138" s="8"/>
      <c r="I2138" t="e">
        <f>INDEX('Helper - Drop-downs'!$C$12:$C$24,MATCH(C2138,'Helper - Drop-downs'!$A$12:$A$24,0))</f>
        <v>#N/A</v>
      </c>
      <c r="J2138" s="44" t="str">
        <f t="shared" si="66"/>
        <v xml:space="preserve"> - </v>
      </c>
      <c r="K2138" s="44" t="e">
        <f>INDEX('Helper - Inputs'!$G$15:$G$66,MATCH(J2138,'Helper - Inputs'!$D$15:$D$66,0),1)</f>
        <v>#N/A</v>
      </c>
      <c r="L2138" s="44" t="e">
        <f t="shared" si="67"/>
        <v>#N/A</v>
      </c>
    </row>
    <row r="2139" spans="1:12" x14ac:dyDescent="0.3">
      <c r="A2139" s="2"/>
      <c r="B2139" s="23"/>
      <c r="C2139" s="8"/>
      <c r="D2139" s="8"/>
      <c r="E2139" s="2"/>
      <c r="F2139" s="2"/>
      <c r="G2139" s="8"/>
      <c r="I2139" t="e">
        <f>INDEX('Helper - Drop-downs'!$C$12:$C$24,MATCH(C2139,'Helper - Drop-downs'!$A$12:$A$24,0))</f>
        <v>#N/A</v>
      </c>
      <c r="J2139" s="44" t="str">
        <f t="shared" si="66"/>
        <v xml:space="preserve"> - </v>
      </c>
      <c r="K2139" s="44" t="e">
        <f>INDEX('Helper - Inputs'!$G$15:$G$66,MATCH(J2139,'Helper - Inputs'!$D$15:$D$66,0),1)</f>
        <v>#N/A</v>
      </c>
      <c r="L2139" s="44" t="e">
        <f t="shared" si="67"/>
        <v>#N/A</v>
      </c>
    </row>
    <row r="2140" spans="1:12" x14ac:dyDescent="0.3">
      <c r="A2140" s="2"/>
      <c r="B2140" s="23"/>
      <c r="C2140" s="8"/>
      <c r="D2140" s="8"/>
      <c r="E2140" s="2"/>
      <c r="F2140" s="2"/>
      <c r="G2140" s="8"/>
      <c r="I2140" t="e">
        <f>INDEX('Helper - Drop-downs'!$C$12:$C$24,MATCH(C2140,'Helper - Drop-downs'!$A$12:$A$24,0))</f>
        <v>#N/A</v>
      </c>
      <c r="J2140" s="44" t="str">
        <f t="shared" si="66"/>
        <v xml:space="preserve"> - </v>
      </c>
      <c r="K2140" s="44" t="e">
        <f>INDEX('Helper - Inputs'!$G$15:$G$66,MATCH(J2140,'Helper - Inputs'!$D$15:$D$66,0),1)</f>
        <v>#N/A</v>
      </c>
      <c r="L2140" s="44" t="e">
        <f t="shared" si="67"/>
        <v>#N/A</v>
      </c>
    </row>
    <row r="2141" spans="1:12" x14ac:dyDescent="0.3">
      <c r="A2141" s="2"/>
      <c r="B2141" s="23"/>
      <c r="C2141" s="8"/>
      <c r="D2141" s="8"/>
      <c r="E2141" s="2"/>
      <c r="F2141" s="2"/>
      <c r="G2141" s="8"/>
      <c r="I2141" t="e">
        <f>INDEX('Helper - Drop-downs'!$C$12:$C$24,MATCH(C2141,'Helper - Drop-downs'!$A$12:$A$24,0))</f>
        <v>#N/A</v>
      </c>
      <c r="J2141" s="44" t="str">
        <f t="shared" si="66"/>
        <v xml:space="preserve"> - </v>
      </c>
      <c r="K2141" s="44" t="e">
        <f>INDEX('Helper - Inputs'!$G$15:$G$66,MATCH(J2141,'Helper - Inputs'!$D$15:$D$66,0),1)</f>
        <v>#N/A</v>
      </c>
      <c r="L2141" s="44" t="e">
        <f t="shared" si="67"/>
        <v>#N/A</v>
      </c>
    </row>
    <row r="2142" spans="1:12" x14ac:dyDescent="0.3">
      <c r="A2142" s="2"/>
      <c r="B2142" s="23"/>
      <c r="C2142" s="8"/>
      <c r="D2142" s="8"/>
      <c r="E2142" s="2"/>
      <c r="F2142" s="2"/>
      <c r="G2142" s="8"/>
      <c r="I2142" t="e">
        <f>INDEX('Helper - Drop-downs'!$C$12:$C$24,MATCH(C2142,'Helper - Drop-downs'!$A$12:$A$24,0))</f>
        <v>#N/A</v>
      </c>
      <c r="J2142" s="44" t="str">
        <f t="shared" si="66"/>
        <v xml:space="preserve"> - </v>
      </c>
      <c r="K2142" s="44" t="e">
        <f>INDEX('Helper - Inputs'!$G$15:$G$66,MATCH(J2142,'Helper - Inputs'!$D$15:$D$66,0),1)</f>
        <v>#N/A</v>
      </c>
      <c r="L2142" s="44" t="e">
        <f t="shared" si="67"/>
        <v>#N/A</v>
      </c>
    </row>
    <row r="2143" spans="1:12" x14ac:dyDescent="0.3">
      <c r="A2143" s="2"/>
      <c r="B2143" s="23"/>
      <c r="C2143" s="8"/>
      <c r="D2143" s="8"/>
      <c r="E2143" s="2"/>
      <c r="F2143" s="2"/>
      <c r="G2143" s="8"/>
      <c r="I2143" t="e">
        <f>INDEX('Helper - Drop-downs'!$C$12:$C$24,MATCH(C2143,'Helper - Drop-downs'!$A$12:$A$24,0))</f>
        <v>#N/A</v>
      </c>
      <c r="J2143" s="44" t="str">
        <f t="shared" si="66"/>
        <v xml:space="preserve"> - </v>
      </c>
      <c r="K2143" s="44" t="e">
        <f>INDEX('Helper - Inputs'!$G$15:$G$66,MATCH(J2143,'Helper - Inputs'!$D$15:$D$66,0),1)</f>
        <v>#N/A</v>
      </c>
      <c r="L2143" s="44" t="e">
        <f t="shared" si="67"/>
        <v>#N/A</v>
      </c>
    </row>
    <row r="2144" spans="1:12" x14ac:dyDescent="0.3">
      <c r="A2144" s="2"/>
      <c r="B2144" s="23"/>
      <c r="C2144" s="8"/>
      <c r="D2144" s="8"/>
      <c r="E2144" s="2"/>
      <c r="F2144" s="2"/>
      <c r="G2144" s="8"/>
      <c r="I2144" t="e">
        <f>INDEX('Helper - Drop-downs'!$C$12:$C$24,MATCH(C2144,'Helper - Drop-downs'!$A$12:$A$24,0))</f>
        <v>#N/A</v>
      </c>
      <c r="J2144" s="44" t="str">
        <f t="shared" si="66"/>
        <v xml:space="preserve"> - </v>
      </c>
      <c r="K2144" s="44" t="e">
        <f>INDEX('Helper - Inputs'!$G$15:$G$66,MATCH(J2144,'Helper - Inputs'!$D$15:$D$66,0),1)</f>
        <v>#N/A</v>
      </c>
      <c r="L2144" s="44" t="e">
        <f t="shared" si="67"/>
        <v>#N/A</v>
      </c>
    </row>
    <row r="2145" spans="1:12" x14ac:dyDescent="0.3">
      <c r="A2145" s="2"/>
      <c r="B2145" s="23"/>
      <c r="C2145" s="8"/>
      <c r="D2145" s="8"/>
      <c r="E2145" s="2"/>
      <c r="F2145" s="2"/>
      <c r="G2145" s="8"/>
      <c r="I2145" t="e">
        <f>INDEX('Helper - Drop-downs'!$C$12:$C$24,MATCH(C2145,'Helper - Drop-downs'!$A$12:$A$24,0))</f>
        <v>#N/A</v>
      </c>
      <c r="J2145" s="44" t="str">
        <f t="shared" si="66"/>
        <v xml:space="preserve"> - </v>
      </c>
      <c r="K2145" s="44" t="e">
        <f>INDEX('Helper - Inputs'!$G$15:$G$66,MATCH(J2145,'Helper - Inputs'!$D$15:$D$66,0),1)</f>
        <v>#N/A</v>
      </c>
      <c r="L2145" s="44" t="e">
        <f t="shared" si="67"/>
        <v>#N/A</v>
      </c>
    </row>
    <row r="2146" spans="1:12" x14ac:dyDescent="0.3">
      <c r="A2146" s="2"/>
      <c r="B2146" s="23"/>
      <c r="C2146" s="8"/>
      <c r="D2146" s="8"/>
      <c r="E2146" s="2"/>
      <c r="F2146" s="2"/>
      <c r="G2146" s="8"/>
      <c r="I2146" t="e">
        <f>INDEX('Helper - Drop-downs'!$C$12:$C$24,MATCH(C2146,'Helper - Drop-downs'!$A$12:$A$24,0))</f>
        <v>#N/A</v>
      </c>
      <c r="J2146" s="44" t="str">
        <f t="shared" si="66"/>
        <v xml:space="preserve"> - </v>
      </c>
      <c r="K2146" s="44" t="e">
        <f>INDEX('Helper - Inputs'!$G$15:$G$66,MATCH(J2146,'Helper - Inputs'!$D$15:$D$66,0),1)</f>
        <v>#N/A</v>
      </c>
      <c r="L2146" s="44" t="e">
        <f t="shared" si="67"/>
        <v>#N/A</v>
      </c>
    </row>
    <row r="2147" spans="1:12" x14ac:dyDescent="0.3">
      <c r="A2147" s="2"/>
      <c r="B2147" s="23"/>
      <c r="C2147" s="8"/>
      <c r="D2147" s="8"/>
      <c r="E2147" s="2"/>
      <c r="F2147" s="2"/>
      <c r="G2147" s="8"/>
      <c r="I2147" t="e">
        <f>INDEX('Helper - Drop-downs'!$C$12:$C$24,MATCH(C2147,'Helper - Drop-downs'!$A$12:$A$24,0))</f>
        <v>#N/A</v>
      </c>
      <c r="J2147" s="44" t="str">
        <f t="shared" si="66"/>
        <v xml:space="preserve"> - </v>
      </c>
      <c r="K2147" s="44" t="e">
        <f>INDEX('Helper - Inputs'!$G$15:$G$66,MATCH(J2147,'Helper - Inputs'!$D$15:$D$66,0),1)</f>
        <v>#N/A</v>
      </c>
      <c r="L2147" s="44" t="e">
        <f t="shared" si="67"/>
        <v>#N/A</v>
      </c>
    </row>
    <row r="2148" spans="1:12" x14ac:dyDescent="0.3">
      <c r="A2148" s="2"/>
      <c r="B2148" s="23"/>
      <c r="C2148" s="8"/>
      <c r="D2148" s="8"/>
      <c r="E2148" s="2"/>
      <c r="F2148" s="2"/>
      <c r="G2148" s="8"/>
      <c r="I2148" t="e">
        <f>INDEX('Helper - Drop-downs'!$C$12:$C$24,MATCH(C2148,'Helper - Drop-downs'!$A$12:$A$24,0))</f>
        <v>#N/A</v>
      </c>
      <c r="J2148" s="44" t="str">
        <f t="shared" si="66"/>
        <v xml:space="preserve"> - </v>
      </c>
      <c r="K2148" s="44" t="e">
        <f>INDEX('Helper - Inputs'!$G$15:$G$66,MATCH(J2148,'Helper - Inputs'!$D$15:$D$66,0),1)</f>
        <v>#N/A</v>
      </c>
      <c r="L2148" s="44" t="e">
        <f t="shared" si="67"/>
        <v>#N/A</v>
      </c>
    </row>
    <row r="2149" spans="1:12" x14ac:dyDescent="0.3">
      <c r="A2149" s="2"/>
      <c r="B2149" s="23"/>
      <c r="C2149" s="8"/>
      <c r="D2149" s="8"/>
      <c r="E2149" s="2"/>
      <c r="F2149" s="2"/>
      <c r="G2149" s="8"/>
      <c r="I2149" t="e">
        <f>INDEX('Helper - Drop-downs'!$C$12:$C$24,MATCH(C2149,'Helper - Drop-downs'!$A$12:$A$24,0))</f>
        <v>#N/A</v>
      </c>
      <c r="J2149" s="44" t="str">
        <f t="shared" si="66"/>
        <v xml:space="preserve"> - </v>
      </c>
      <c r="K2149" s="44" t="e">
        <f>INDEX('Helper - Inputs'!$G$15:$G$66,MATCH(J2149,'Helper - Inputs'!$D$15:$D$66,0),1)</f>
        <v>#N/A</v>
      </c>
      <c r="L2149" s="44" t="e">
        <f t="shared" si="67"/>
        <v>#N/A</v>
      </c>
    </row>
    <row r="2150" spans="1:12" x14ac:dyDescent="0.3">
      <c r="A2150" s="2"/>
      <c r="B2150" s="23"/>
      <c r="C2150" s="8"/>
      <c r="D2150" s="8"/>
      <c r="E2150" s="2"/>
      <c r="F2150" s="2"/>
      <c r="G2150" s="8"/>
      <c r="I2150" t="e">
        <f>INDEX('Helper - Drop-downs'!$C$12:$C$24,MATCH(C2150,'Helper - Drop-downs'!$A$12:$A$24,0))</f>
        <v>#N/A</v>
      </c>
      <c r="J2150" s="44" t="str">
        <f t="shared" si="66"/>
        <v xml:space="preserve"> - </v>
      </c>
      <c r="K2150" s="44" t="e">
        <f>INDEX('Helper - Inputs'!$G$15:$G$66,MATCH(J2150,'Helper - Inputs'!$D$15:$D$66,0),1)</f>
        <v>#N/A</v>
      </c>
      <c r="L2150" s="44" t="e">
        <f t="shared" si="67"/>
        <v>#N/A</v>
      </c>
    </row>
    <row r="2151" spans="1:12" x14ac:dyDescent="0.3">
      <c r="A2151" s="2"/>
      <c r="B2151" s="23"/>
      <c r="C2151" s="8"/>
      <c r="D2151" s="8"/>
      <c r="E2151" s="2"/>
      <c r="F2151" s="2"/>
      <c r="G2151" s="8"/>
      <c r="I2151" t="e">
        <f>INDEX('Helper - Drop-downs'!$C$12:$C$24,MATCH(C2151,'Helper - Drop-downs'!$A$12:$A$24,0))</f>
        <v>#N/A</v>
      </c>
      <c r="J2151" s="44" t="str">
        <f t="shared" si="66"/>
        <v xml:space="preserve"> - </v>
      </c>
      <c r="K2151" s="44" t="e">
        <f>INDEX('Helper - Inputs'!$G$15:$G$66,MATCH(J2151,'Helper - Inputs'!$D$15:$D$66,0),1)</f>
        <v>#N/A</v>
      </c>
      <c r="L2151" s="44" t="e">
        <f t="shared" si="67"/>
        <v>#N/A</v>
      </c>
    </row>
    <row r="2152" spans="1:12" x14ac:dyDescent="0.3">
      <c r="A2152" s="2"/>
      <c r="B2152" s="23"/>
      <c r="C2152" s="8"/>
      <c r="D2152" s="8"/>
      <c r="E2152" s="2"/>
      <c r="F2152" s="2"/>
      <c r="G2152" s="8"/>
      <c r="I2152" t="e">
        <f>INDEX('Helper - Drop-downs'!$C$12:$C$24,MATCH(C2152,'Helper - Drop-downs'!$A$12:$A$24,0))</f>
        <v>#N/A</v>
      </c>
      <c r="J2152" s="44" t="str">
        <f t="shared" si="66"/>
        <v xml:space="preserve"> - </v>
      </c>
      <c r="K2152" s="44" t="e">
        <f>INDEX('Helper - Inputs'!$G$15:$G$66,MATCH(J2152,'Helper - Inputs'!$D$15:$D$66,0),1)</f>
        <v>#N/A</v>
      </c>
      <c r="L2152" s="44" t="e">
        <f t="shared" si="67"/>
        <v>#N/A</v>
      </c>
    </row>
    <row r="2153" spans="1:12" x14ac:dyDescent="0.3">
      <c r="A2153" s="2"/>
      <c r="B2153" s="23"/>
      <c r="C2153" s="8"/>
      <c r="D2153" s="8"/>
      <c r="E2153" s="2"/>
      <c r="F2153" s="2"/>
      <c r="G2153" s="8"/>
      <c r="I2153" t="e">
        <f>INDEX('Helper - Drop-downs'!$C$12:$C$24,MATCH(C2153,'Helper - Drop-downs'!$A$12:$A$24,0))</f>
        <v>#N/A</v>
      </c>
      <c r="J2153" s="44" t="str">
        <f t="shared" si="66"/>
        <v xml:space="preserve"> - </v>
      </c>
      <c r="K2153" s="44" t="e">
        <f>INDEX('Helper - Inputs'!$G$15:$G$66,MATCH(J2153,'Helper - Inputs'!$D$15:$D$66,0),1)</f>
        <v>#N/A</v>
      </c>
      <c r="L2153" s="44" t="e">
        <f t="shared" si="67"/>
        <v>#N/A</v>
      </c>
    </row>
    <row r="2154" spans="1:12" x14ac:dyDescent="0.3">
      <c r="A2154" s="2"/>
      <c r="B2154" s="23"/>
      <c r="C2154" s="8"/>
      <c r="D2154" s="8"/>
      <c r="E2154" s="2"/>
      <c r="F2154" s="2"/>
      <c r="G2154" s="8"/>
      <c r="I2154" t="e">
        <f>INDEX('Helper - Drop-downs'!$C$12:$C$24,MATCH(C2154,'Helper - Drop-downs'!$A$12:$A$24,0))</f>
        <v>#N/A</v>
      </c>
      <c r="J2154" s="44" t="str">
        <f t="shared" si="66"/>
        <v xml:space="preserve"> - </v>
      </c>
      <c r="K2154" s="44" t="e">
        <f>INDEX('Helper - Inputs'!$G$15:$G$66,MATCH(J2154,'Helper - Inputs'!$D$15:$D$66,0),1)</f>
        <v>#N/A</v>
      </c>
      <c r="L2154" s="44" t="e">
        <f t="shared" si="67"/>
        <v>#N/A</v>
      </c>
    </row>
    <row r="2155" spans="1:12" x14ac:dyDescent="0.3">
      <c r="A2155" s="2"/>
      <c r="B2155" s="23"/>
      <c r="C2155" s="8"/>
      <c r="D2155" s="8"/>
      <c r="E2155" s="2"/>
      <c r="F2155" s="2"/>
      <c r="G2155" s="8"/>
      <c r="I2155" t="e">
        <f>INDEX('Helper - Drop-downs'!$C$12:$C$24,MATCH(C2155,'Helper - Drop-downs'!$A$12:$A$24,0))</f>
        <v>#N/A</v>
      </c>
      <c r="J2155" s="44" t="str">
        <f t="shared" si="66"/>
        <v xml:space="preserve"> - </v>
      </c>
      <c r="K2155" s="44" t="e">
        <f>INDEX('Helper - Inputs'!$G$15:$G$66,MATCH(J2155,'Helper - Inputs'!$D$15:$D$66,0),1)</f>
        <v>#N/A</v>
      </c>
      <c r="L2155" s="44" t="e">
        <f t="shared" si="67"/>
        <v>#N/A</v>
      </c>
    </row>
    <row r="2156" spans="1:12" x14ac:dyDescent="0.3">
      <c r="A2156" s="2"/>
      <c r="B2156" s="23"/>
      <c r="C2156" s="8"/>
      <c r="D2156" s="8"/>
      <c r="E2156" s="2"/>
      <c r="F2156" s="2"/>
      <c r="G2156" s="8"/>
      <c r="I2156" t="e">
        <f>INDEX('Helper - Drop-downs'!$C$12:$C$24,MATCH(C2156,'Helper - Drop-downs'!$A$12:$A$24,0))</f>
        <v>#N/A</v>
      </c>
      <c r="J2156" s="44" t="str">
        <f t="shared" si="66"/>
        <v xml:space="preserve"> - </v>
      </c>
      <c r="K2156" s="44" t="e">
        <f>INDEX('Helper - Inputs'!$G$15:$G$66,MATCH(J2156,'Helper - Inputs'!$D$15:$D$66,0),1)</f>
        <v>#N/A</v>
      </c>
      <c r="L2156" s="44" t="e">
        <f t="shared" si="67"/>
        <v>#N/A</v>
      </c>
    </row>
    <row r="2157" spans="1:12" x14ac:dyDescent="0.3">
      <c r="A2157" s="2"/>
      <c r="B2157" s="23"/>
      <c r="C2157" s="8"/>
      <c r="D2157" s="8"/>
      <c r="E2157" s="2"/>
      <c r="F2157" s="2"/>
      <c r="G2157" s="8"/>
      <c r="I2157" t="e">
        <f>INDEX('Helper - Drop-downs'!$C$12:$C$24,MATCH(C2157,'Helper - Drop-downs'!$A$12:$A$24,0))</f>
        <v>#N/A</v>
      </c>
      <c r="J2157" s="44" t="str">
        <f t="shared" si="66"/>
        <v xml:space="preserve"> - </v>
      </c>
      <c r="K2157" s="44" t="e">
        <f>INDEX('Helper - Inputs'!$G$15:$G$66,MATCH(J2157,'Helper - Inputs'!$D$15:$D$66,0),1)</f>
        <v>#N/A</v>
      </c>
      <c r="L2157" s="44" t="e">
        <f t="shared" si="67"/>
        <v>#N/A</v>
      </c>
    </row>
    <row r="2158" spans="1:12" x14ac:dyDescent="0.3">
      <c r="A2158" s="2"/>
      <c r="B2158" s="23"/>
      <c r="C2158" s="8"/>
      <c r="D2158" s="8"/>
      <c r="E2158" s="2"/>
      <c r="F2158" s="2"/>
      <c r="G2158" s="8"/>
      <c r="I2158" t="e">
        <f>INDEX('Helper - Drop-downs'!$C$12:$C$24,MATCH(C2158,'Helper - Drop-downs'!$A$12:$A$24,0))</f>
        <v>#N/A</v>
      </c>
      <c r="J2158" s="44" t="str">
        <f t="shared" si="66"/>
        <v xml:space="preserve"> - </v>
      </c>
      <c r="K2158" s="44" t="e">
        <f>INDEX('Helper - Inputs'!$G$15:$G$66,MATCH(J2158,'Helper - Inputs'!$D$15:$D$66,0),1)</f>
        <v>#N/A</v>
      </c>
      <c r="L2158" s="44" t="e">
        <f t="shared" si="67"/>
        <v>#N/A</v>
      </c>
    </row>
    <row r="2159" spans="1:12" x14ac:dyDescent="0.3">
      <c r="A2159" s="2"/>
      <c r="B2159" s="23"/>
      <c r="C2159" s="8"/>
      <c r="D2159" s="8"/>
      <c r="E2159" s="2"/>
      <c r="F2159" s="2"/>
      <c r="G2159" s="8"/>
      <c r="I2159" t="e">
        <f>INDEX('Helper - Drop-downs'!$C$12:$C$24,MATCH(C2159,'Helper - Drop-downs'!$A$12:$A$24,0))</f>
        <v>#N/A</v>
      </c>
      <c r="J2159" s="44" t="str">
        <f t="shared" si="66"/>
        <v xml:space="preserve"> - </v>
      </c>
      <c r="K2159" s="44" t="e">
        <f>INDEX('Helper - Inputs'!$G$15:$G$66,MATCH(J2159,'Helper - Inputs'!$D$15:$D$66,0),1)</f>
        <v>#N/A</v>
      </c>
      <c r="L2159" s="44" t="e">
        <f t="shared" si="67"/>
        <v>#N/A</v>
      </c>
    </row>
    <row r="2160" spans="1:12" x14ac:dyDescent="0.3">
      <c r="A2160" s="2"/>
      <c r="B2160" s="23"/>
      <c r="C2160" s="8"/>
      <c r="D2160" s="8"/>
      <c r="E2160" s="2"/>
      <c r="F2160" s="2"/>
      <c r="G2160" s="8"/>
      <c r="I2160" t="e">
        <f>INDEX('Helper - Drop-downs'!$C$12:$C$24,MATCH(C2160,'Helper - Drop-downs'!$A$12:$A$24,0))</f>
        <v>#N/A</v>
      </c>
      <c r="J2160" s="44" t="str">
        <f t="shared" si="66"/>
        <v xml:space="preserve"> - </v>
      </c>
      <c r="K2160" s="44" t="e">
        <f>INDEX('Helper - Inputs'!$G$15:$G$66,MATCH(J2160,'Helper - Inputs'!$D$15:$D$66,0),1)</f>
        <v>#N/A</v>
      </c>
      <c r="L2160" s="44" t="e">
        <f t="shared" si="67"/>
        <v>#N/A</v>
      </c>
    </row>
    <row r="2161" spans="1:12" x14ac:dyDescent="0.3">
      <c r="A2161" s="2"/>
      <c r="B2161" s="23"/>
      <c r="C2161" s="8"/>
      <c r="D2161" s="8"/>
      <c r="E2161" s="2"/>
      <c r="F2161" s="2"/>
      <c r="G2161" s="8"/>
      <c r="I2161" t="e">
        <f>INDEX('Helper - Drop-downs'!$C$12:$C$24,MATCH(C2161,'Helper - Drop-downs'!$A$12:$A$24,0))</f>
        <v>#N/A</v>
      </c>
      <c r="J2161" s="44" t="str">
        <f t="shared" si="66"/>
        <v xml:space="preserve"> - </v>
      </c>
      <c r="K2161" s="44" t="e">
        <f>INDEX('Helper - Inputs'!$G$15:$G$66,MATCH(J2161,'Helper - Inputs'!$D$15:$D$66,0),1)</f>
        <v>#N/A</v>
      </c>
      <c r="L2161" s="44" t="e">
        <f t="shared" si="67"/>
        <v>#N/A</v>
      </c>
    </row>
    <row r="2162" spans="1:12" x14ac:dyDescent="0.3">
      <c r="A2162" s="2"/>
      <c r="B2162" s="23"/>
      <c r="C2162" s="8"/>
      <c r="D2162" s="8"/>
      <c r="E2162" s="2"/>
      <c r="F2162" s="2"/>
      <c r="G2162" s="8"/>
      <c r="I2162" t="e">
        <f>INDEX('Helper - Drop-downs'!$C$12:$C$24,MATCH(C2162,'Helper - Drop-downs'!$A$12:$A$24,0))</f>
        <v>#N/A</v>
      </c>
      <c r="J2162" s="44" t="str">
        <f t="shared" si="66"/>
        <v xml:space="preserve"> - </v>
      </c>
      <c r="K2162" s="44" t="e">
        <f>INDEX('Helper - Inputs'!$G$15:$G$66,MATCH(J2162,'Helper - Inputs'!$D$15:$D$66,0),1)</f>
        <v>#N/A</v>
      </c>
      <c r="L2162" s="44" t="e">
        <f t="shared" si="67"/>
        <v>#N/A</v>
      </c>
    </row>
    <row r="2163" spans="1:12" x14ac:dyDescent="0.3">
      <c r="A2163" s="2"/>
      <c r="B2163" s="23"/>
      <c r="C2163" s="8"/>
      <c r="D2163" s="8"/>
      <c r="E2163" s="2"/>
      <c r="F2163" s="2"/>
      <c r="G2163" s="8"/>
      <c r="I2163" t="e">
        <f>INDEX('Helper - Drop-downs'!$C$12:$C$24,MATCH(C2163,'Helper - Drop-downs'!$A$12:$A$24,0))</f>
        <v>#N/A</v>
      </c>
      <c r="J2163" s="44" t="str">
        <f t="shared" si="66"/>
        <v xml:space="preserve"> - </v>
      </c>
      <c r="K2163" s="44" t="e">
        <f>INDEX('Helper - Inputs'!$G$15:$G$66,MATCH(J2163,'Helper - Inputs'!$D$15:$D$66,0),1)</f>
        <v>#N/A</v>
      </c>
      <c r="L2163" s="44" t="e">
        <f t="shared" si="67"/>
        <v>#N/A</v>
      </c>
    </row>
    <row r="2164" spans="1:12" x14ac:dyDescent="0.3">
      <c r="A2164" s="2"/>
      <c r="B2164" s="23"/>
      <c r="C2164" s="8"/>
      <c r="D2164" s="8"/>
      <c r="E2164" s="2"/>
      <c r="F2164" s="2"/>
      <c r="G2164" s="8"/>
      <c r="I2164" t="e">
        <f>INDEX('Helper - Drop-downs'!$C$12:$C$24,MATCH(C2164,'Helper - Drop-downs'!$A$12:$A$24,0))</f>
        <v>#N/A</v>
      </c>
      <c r="J2164" s="44" t="str">
        <f t="shared" si="66"/>
        <v xml:space="preserve"> - </v>
      </c>
      <c r="K2164" s="44" t="e">
        <f>INDEX('Helper - Inputs'!$G$15:$G$66,MATCH(J2164,'Helper - Inputs'!$D$15:$D$66,0),1)</f>
        <v>#N/A</v>
      </c>
      <c r="L2164" s="44" t="e">
        <f t="shared" si="67"/>
        <v>#N/A</v>
      </c>
    </row>
    <row r="2165" spans="1:12" x14ac:dyDescent="0.3">
      <c r="A2165" s="2"/>
      <c r="B2165" s="23"/>
      <c r="C2165" s="8"/>
      <c r="D2165" s="8"/>
      <c r="E2165" s="2"/>
      <c r="F2165" s="2"/>
      <c r="G2165" s="8"/>
      <c r="I2165" t="e">
        <f>INDEX('Helper - Drop-downs'!$C$12:$C$24,MATCH(C2165,'Helper - Drop-downs'!$A$12:$A$24,0))</f>
        <v>#N/A</v>
      </c>
      <c r="J2165" s="44" t="str">
        <f t="shared" si="66"/>
        <v xml:space="preserve"> - </v>
      </c>
      <c r="K2165" s="44" t="e">
        <f>INDEX('Helper - Inputs'!$G$15:$G$66,MATCH(J2165,'Helper - Inputs'!$D$15:$D$66,0),1)</f>
        <v>#N/A</v>
      </c>
      <c r="L2165" s="44" t="e">
        <f t="shared" si="67"/>
        <v>#N/A</v>
      </c>
    </row>
    <row r="2166" spans="1:12" x14ac:dyDescent="0.3">
      <c r="A2166" s="2"/>
      <c r="B2166" s="23"/>
      <c r="C2166" s="8"/>
      <c r="D2166" s="8"/>
      <c r="E2166" s="2"/>
      <c r="F2166" s="2"/>
      <c r="G2166" s="8"/>
      <c r="I2166" t="e">
        <f>INDEX('Helper - Drop-downs'!$C$12:$C$24,MATCH(C2166,'Helper - Drop-downs'!$A$12:$A$24,0))</f>
        <v>#N/A</v>
      </c>
      <c r="J2166" s="44" t="str">
        <f t="shared" si="66"/>
        <v xml:space="preserve"> - </v>
      </c>
      <c r="K2166" s="44" t="e">
        <f>INDEX('Helper - Inputs'!$G$15:$G$66,MATCH(J2166,'Helper - Inputs'!$D$15:$D$66,0),1)</f>
        <v>#N/A</v>
      </c>
      <c r="L2166" s="44" t="e">
        <f t="shared" si="67"/>
        <v>#N/A</v>
      </c>
    </row>
    <row r="2167" spans="1:12" x14ac:dyDescent="0.3">
      <c r="A2167" s="2"/>
      <c r="B2167" s="23"/>
      <c r="C2167" s="8"/>
      <c r="D2167" s="8"/>
      <c r="E2167" s="2"/>
      <c r="F2167" s="2"/>
      <c r="G2167" s="8"/>
      <c r="I2167" t="e">
        <f>INDEX('Helper - Drop-downs'!$C$12:$C$24,MATCH(C2167,'Helper - Drop-downs'!$A$12:$A$24,0))</f>
        <v>#N/A</v>
      </c>
      <c r="J2167" s="44" t="str">
        <f t="shared" si="66"/>
        <v xml:space="preserve"> - </v>
      </c>
      <c r="K2167" s="44" t="e">
        <f>INDEX('Helper - Inputs'!$G$15:$G$66,MATCH(J2167,'Helper - Inputs'!$D$15:$D$66,0),1)</f>
        <v>#N/A</v>
      </c>
      <c r="L2167" s="44" t="e">
        <f t="shared" si="67"/>
        <v>#N/A</v>
      </c>
    </row>
    <row r="2168" spans="1:12" x14ac:dyDescent="0.3">
      <c r="A2168" s="2"/>
      <c r="B2168" s="23"/>
      <c r="C2168" s="8"/>
      <c r="D2168" s="8"/>
      <c r="E2168" s="2"/>
      <c r="F2168" s="2"/>
      <c r="G2168" s="8"/>
      <c r="I2168" t="e">
        <f>INDEX('Helper - Drop-downs'!$C$12:$C$24,MATCH(C2168,'Helper - Drop-downs'!$A$12:$A$24,0))</f>
        <v>#N/A</v>
      </c>
      <c r="J2168" s="44" t="str">
        <f t="shared" si="66"/>
        <v xml:space="preserve"> - </v>
      </c>
      <c r="K2168" s="44" t="e">
        <f>INDEX('Helper - Inputs'!$G$15:$G$66,MATCH(J2168,'Helper - Inputs'!$D$15:$D$66,0),1)</f>
        <v>#N/A</v>
      </c>
      <c r="L2168" s="44" t="e">
        <f t="shared" si="67"/>
        <v>#N/A</v>
      </c>
    </row>
    <row r="2169" spans="1:12" x14ac:dyDescent="0.3">
      <c r="A2169" s="2"/>
      <c r="B2169" s="23"/>
      <c r="C2169" s="8"/>
      <c r="D2169" s="8"/>
      <c r="E2169" s="2"/>
      <c r="F2169" s="2"/>
      <c r="G2169" s="8"/>
      <c r="I2169" t="e">
        <f>INDEX('Helper - Drop-downs'!$C$12:$C$24,MATCH(C2169,'Helper - Drop-downs'!$A$12:$A$24,0))</f>
        <v>#N/A</v>
      </c>
      <c r="J2169" s="44" t="str">
        <f t="shared" si="66"/>
        <v xml:space="preserve"> - </v>
      </c>
      <c r="K2169" s="44" t="e">
        <f>INDEX('Helper - Inputs'!$G$15:$G$66,MATCH(J2169,'Helper - Inputs'!$D$15:$D$66,0),1)</f>
        <v>#N/A</v>
      </c>
      <c r="L2169" s="44" t="e">
        <f t="shared" si="67"/>
        <v>#N/A</v>
      </c>
    </row>
    <row r="2170" spans="1:12" x14ac:dyDescent="0.3">
      <c r="A2170" s="2"/>
      <c r="B2170" s="23"/>
      <c r="C2170" s="8"/>
      <c r="D2170" s="8"/>
      <c r="E2170" s="2"/>
      <c r="F2170" s="2"/>
      <c r="G2170" s="8"/>
      <c r="I2170" t="e">
        <f>INDEX('Helper - Drop-downs'!$C$12:$C$24,MATCH(C2170,'Helper - Drop-downs'!$A$12:$A$24,0))</f>
        <v>#N/A</v>
      </c>
      <c r="J2170" s="44" t="str">
        <f t="shared" si="66"/>
        <v xml:space="preserve"> - </v>
      </c>
      <c r="K2170" s="44" t="e">
        <f>INDEX('Helper - Inputs'!$G$15:$G$66,MATCH(J2170,'Helper - Inputs'!$D$15:$D$66,0),1)</f>
        <v>#N/A</v>
      </c>
      <c r="L2170" s="44" t="e">
        <f t="shared" si="67"/>
        <v>#N/A</v>
      </c>
    </row>
    <row r="2171" spans="1:12" x14ac:dyDescent="0.3">
      <c r="A2171" s="2"/>
      <c r="B2171" s="23"/>
      <c r="C2171" s="8"/>
      <c r="D2171" s="8"/>
      <c r="E2171" s="2"/>
      <c r="F2171" s="2"/>
      <c r="G2171" s="8"/>
      <c r="I2171" t="e">
        <f>INDEX('Helper - Drop-downs'!$C$12:$C$24,MATCH(C2171,'Helper - Drop-downs'!$A$12:$A$24,0))</f>
        <v>#N/A</v>
      </c>
      <c r="J2171" s="44" t="str">
        <f t="shared" si="66"/>
        <v xml:space="preserve"> - </v>
      </c>
      <c r="K2171" s="44" t="e">
        <f>INDEX('Helper - Inputs'!$G$15:$G$66,MATCH(J2171,'Helper - Inputs'!$D$15:$D$66,0),1)</f>
        <v>#N/A</v>
      </c>
      <c r="L2171" s="44" t="e">
        <f t="shared" si="67"/>
        <v>#N/A</v>
      </c>
    </row>
    <row r="2172" spans="1:12" x14ac:dyDescent="0.3">
      <c r="A2172" s="2"/>
      <c r="B2172" s="23"/>
      <c r="C2172" s="8"/>
      <c r="D2172" s="8"/>
      <c r="E2172" s="2"/>
      <c r="F2172" s="2"/>
      <c r="G2172" s="8"/>
      <c r="I2172" t="e">
        <f>INDEX('Helper - Drop-downs'!$C$12:$C$24,MATCH(C2172,'Helper - Drop-downs'!$A$12:$A$24,0))</f>
        <v>#N/A</v>
      </c>
      <c r="J2172" s="44" t="str">
        <f t="shared" si="66"/>
        <v xml:space="preserve"> - </v>
      </c>
      <c r="K2172" s="44" t="e">
        <f>INDEX('Helper - Inputs'!$G$15:$G$66,MATCH(J2172,'Helper - Inputs'!$D$15:$D$66,0),1)</f>
        <v>#N/A</v>
      </c>
      <c r="L2172" s="44" t="e">
        <f t="shared" si="67"/>
        <v>#N/A</v>
      </c>
    </row>
    <row r="2173" spans="1:12" x14ac:dyDescent="0.3">
      <c r="A2173" s="2"/>
      <c r="B2173" s="23"/>
      <c r="C2173" s="8"/>
      <c r="D2173" s="8"/>
      <c r="E2173" s="2"/>
      <c r="F2173" s="2"/>
      <c r="G2173" s="8"/>
      <c r="I2173" t="e">
        <f>INDEX('Helper - Drop-downs'!$C$12:$C$24,MATCH(C2173,'Helper - Drop-downs'!$A$12:$A$24,0))</f>
        <v>#N/A</v>
      </c>
      <c r="J2173" s="44" t="str">
        <f t="shared" si="66"/>
        <v xml:space="preserve"> - </v>
      </c>
      <c r="K2173" s="44" t="e">
        <f>INDEX('Helper - Inputs'!$G$15:$G$66,MATCH(J2173,'Helper - Inputs'!$D$15:$D$66,0),1)</f>
        <v>#N/A</v>
      </c>
      <c r="L2173" s="44" t="e">
        <f t="shared" si="67"/>
        <v>#N/A</v>
      </c>
    </row>
    <row r="2174" spans="1:12" x14ac:dyDescent="0.3">
      <c r="A2174" s="2"/>
      <c r="B2174" s="23"/>
      <c r="C2174" s="8"/>
      <c r="D2174" s="8"/>
      <c r="E2174" s="2"/>
      <c r="F2174" s="2"/>
      <c r="G2174" s="8"/>
      <c r="I2174" t="e">
        <f>INDEX('Helper - Drop-downs'!$C$12:$C$24,MATCH(C2174,'Helper - Drop-downs'!$A$12:$A$24,0))</f>
        <v>#N/A</v>
      </c>
      <c r="J2174" s="44" t="str">
        <f t="shared" si="66"/>
        <v xml:space="preserve"> - </v>
      </c>
      <c r="K2174" s="44" t="e">
        <f>INDEX('Helper - Inputs'!$G$15:$G$66,MATCH(J2174,'Helper - Inputs'!$D$15:$D$66,0),1)</f>
        <v>#N/A</v>
      </c>
      <c r="L2174" s="44" t="e">
        <f t="shared" si="67"/>
        <v>#N/A</v>
      </c>
    </row>
    <row r="2175" spans="1:12" x14ac:dyDescent="0.3">
      <c r="A2175" s="2"/>
      <c r="B2175" s="23"/>
      <c r="C2175" s="8"/>
      <c r="D2175" s="8"/>
      <c r="E2175" s="2"/>
      <c r="F2175" s="2"/>
      <c r="G2175" s="8"/>
      <c r="I2175" t="e">
        <f>INDEX('Helper - Drop-downs'!$C$12:$C$24,MATCH(C2175,'Helper - Drop-downs'!$A$12:$A$24,0))</f>
        <v>#N/A</v>
      </c>
      <c r="J2175" s="44" t="str">
        <f t="shared" si="66"/>
        <v xml:space="preserve"> - </v>
      </c>
      <c r="K2175" s="44" t="e">
        <f>INDEX('Helper - Inputs'!$G$15:$G$66,MATCH(J2175,'Helper - Inputs'!$D$15:$D$66,0),1)</f>
        <v>#N/A</v>
      </c>
      <c r="L2175" s="44" t="e">
        <f t="shared" si="67"/>
        <v>#N/A</v>
      </c>
    </row>
    <row r="2176" spans="1:12" x14ac:dyDescent="0.3">
      <c r="A2176" s="2"/>
      <c r="B2176" s="23"/>
      <c r="C2176" s="8"/>
      <c r="D2176" s="8"/>
      <c r="E2176" s="2"/>
      <c r="F2176" s="2"/>
      <c r="G2176" s="8"/>
      <c r="I2176" t="e">
        <f>INDEX('Helper - Drop-downs'!$C$12:$C$24,MATCH(C2176,'Helper - Drop-downs'!$A$12:$A$24,0))</f>
        <v>#N/A</v>
      </c>
      <c r="J2176" s="44" t="str">
        <f t="shared" si="66"/>
        <v xml:space="preserve"> - </v>
      </c>
      <c r="K2176" s="44" t="e">
        <f>INDEX('Helper - Inputs'!$G$15:$G$66,MATCH(J2176,'Helper - Inputs'!$D$15:$D$66,0),1)</f>
        <v>#N/A</v>
      </c>
      <c r="L2176" s="44" t="e">
        <f t="shared" si="67"/>
        <v>#N/A</v>
      </c>
    </row>
    <row r="2177" spans="1:12" x14ac:dyDescent="0.3">
      <c r="A2177" s="2"/>
      <c r="B2177" s="23"/>
      <c r="C2177" s="8"/>
      <c r="D2177" s="8"/>
      <c r="E2177" s="2"/>
      <c r="F2177" s="2"/>
      <c r="G2177" s="8"/>
      <c r="I2177" t="e">
        <f>INDEX('Helper - Drop-downs'!$C$12:$C$24,MATCH(C2177,'Helper - Drop-downs'!$A$12:$A$24,0))</f>
        <v>#N/A</v>
      </c>
      <c r="J2177" s="44" t="str">
        <f t="shared" si="66"/>
        <v xml:space="preserve"> - </v>
      </c>
      <c r="K2177" s="44" t="e">
        <f>INDEX('Helper - Inputs'!$G$15:$G$66,MATCH(J2177,'Helper - Inputs'!$D$15:$D$66,0),1)</f>
        <v>#N/A</v>
      </c>
      <c r="L2177" s="44" t="e">
        <f t="shared" si="67"/>
        <v>#N/A</v>
      </c>
    </row>
    <row r="2178" spans="1:12" x14ac:dyDescent="0.3">
      <c r="A2178" s="2"/>
      <c r="B2178" s="23"/>
      <c r="C2178" s="8"/>
      <c r="D2178" s="8"/>
      <c r="E2178" s="2"/>
      <c r="F2178" s="2"/>
      <c r="G2178" s="8"/>
      <c r="I2178" t="e">
        <f>INDEX('Helper - Drop-downs'!$C$12:$C$24,MATCH(C2178,'Helper - Drop-downs'!$A$12:$A$24,0))</f>
        <v>#N/A</v>
      </c>
      <c r="J2178" s="44" t="str">
        <f t="shared" si="66"/>
        <v xml:space="preserve"> - </v>
      </c>
      <c r="K2178" s="44" t="e">
        <f>INDEX('Helper - Inputs'!$G$15:$G$66,MATCH(J2178,'Helper - Inputs'!$D$15:$D$66,0),1)</f>
        <v>#N/A</v>
      </c>
      <c r="L2178" s="44" t="e">
        <f t="shared" si="67"/>
        <v>#N/A</v>
      </c>
    </row>
    <row r="2179" spans="1:12" x14ac:dyDescent="0.3">
      <c r="A2179" s="2"/>
      <c r="B2179" s="23"/>
      <c r="C2179" s="8"/>
      <c r="D2179" s="8"/>
      <c r="E2179" s="2"/>
      <c r="F2179" s="2"/>
      <c r="G2179" s="8"/>
      <c r="I2179" t="e">
        <f>INDEX('Helper - Drop-downs'!$C$12:$C$24,MATCH(C2179,'Helper - Drop-downs'!$A$12:$A$24,0))</f>
        <v>#N/A</v>
      </c>
      <c r="J2179" s="44" t="str">
        <f t="shared" si="66"/>
        <v xml:space="preserve"> - </v>
      </c>
      <c r="K2179" s="44" t="e">
        <f>INDEX('Helper - Inputs'!$G$15:$G$66,MATCH(J2179,'Helper - Inputs'!$D$15:$D$66,0),1)</f>
        <v>#N/A</v>
      </c>
      <c r="L2179" s="44" t="e">
        <f t="shared" si="67"/>
        <v>#N/A</v>
      </c>
    </row>
    <row r="2180" spans="1:12" x14ac:dyDescent="0.3">
      <c r="A2180" s="2"/>
      <c r="B2180" s="23"/>
      <c r="C2180" s="8"/>
      <c r="D2180" s="8"/>
      <c r="E2180" s="2"/>
      <c r="F2180" s="2"/>
      <c r="G2180" s="8"/>
      <c r="I2180" t="e">
        <f>INDEX('Helper - Drop-downs'!$C$12:$C$24,MATCH(C2180,'Helper - Drop-downs'!$A$12:$A$24,0))</f>
        <v>#N/A</v>
      </c>
      <c r="J2180" s="44" t="str">
        <f t="shared" si="66"/>
        <v xml:space="preserve"> - </v>
      </c>
      <c r="K2180" s="44" t="e">
        <f>INDEX('Helper - Inputs'!$G$15:$G$66,MATCH(J2180,'Helper - Inputs'!$D$15:$D$66,0),1)</f>
        <v>#N/A</v>
      </c>
      <c r="L2180" s="44" t="e">
        <f t="shared" si="67"/>
        <v>#N/A</v>
      </c>
    </row>
    <row r="2181" spans="1:12" x14ac:dyDescent="0.3">
      <c r="A2181" s="2"/>
      <c r="B2181" s="23"/>
      <c r="C2181" s="8"/>
      <c r="D2181" s="8"/>
      <c r="E2181" s="2"/>
      <c r="F2181" s="2"/>
      <c r="G2181" s="8"/>
      <c r="I2181" t="e">
        <f>INDEX('Helper - Drop-downs'!$C$12:$C$24,MATCH(C2181,'Helper - Drop-downs'!$A$12:$A$24,0))</f>
        <v>#N/A</v>
      </c>
      <c r="J2181" s="44" t="str">
        <f t="shared" si="66"/>
        <v xml:space="preserve"> - </v>
      </c>
      <c r="K2181" s="44" t="e">
        <f>INDEX('Helper - Inputs'!$G$15:$G$66,MATCH(J2181,'Helper - Inputs'!$D$15:$D$66,0),1)</f>
        <v>#N/A</v>
      </c>
      <c r="L2181" s="44" t="e">
        <f t="shared" si="67"/>
        <v>#N/A</v>
      </c>
    </row>
    <row r="2182" spans="1:12" x14ac:dyDescent="0.3">
      <c r="A2182" s="2"/>
      <c r="B2182" s="23"/>
      <c r="C2182" s="8"/>
      <c r="D2182" s="8"/>
      <c r="E2182" s="2"/>
      <c r="F2182" s="2"/>
      <c r="G2182" s="8"/>
      <c r="I2182" t="e">
        <f>INDEX('Helper - Drop-downs'!$C$12:$C$24,MATCH(C2182,'Helper - Drop-downs'!$A$12:$A$24,0))</f>
        <v>#N/A</v>
      </c>
      <c r="J2182" s="44" t="str">
        <f t="shared" ref="J2182:J2245" si="68">E2182&amp;" - "&amp;F2182</f>
        <v xml:space="preserve"> - </v>
      </c>
      <c r="K2182" s="44" t="e">
        <f>INDEX('Helper - Inputs'!$G$15:$G$66,MATCH(J2182,'Helper - Inputs'!$D$15:$D$66,0),1)</f>
        <v>#N/A</v>
      </c>
      <c r="L2182" s="44" t="e">
        <f t="shared" ref="L2182:L2245" si="69">E2182&amp;" - "&amp;K2182</f>
        <v>#N/A</v>
      </c>
    </row>
    <row r="2183" spans="1:12" x14ac:dyDescent="0.3">
      <c r="A2183" s="2"/>
      <c r="B2183" s="23"/>
      <c r="C2183" s="8"/>
      <c r="D2183" s="8"/>
      <c r="E2183" s="2"/>
      <c r="F2183" s="2"/>
      <c r="G2183" s="8"/>
      <c r="I2183" t="e">
        <f>INDEX('Helper - Drop-downs'!$C$12:$C$24,MATCH(C2183,'Helper - Drop-downs'!$A$12:$A$24,0))</f>
        <v>#N/A</v>
      </c>
      <c r="J2183" s="44" t="str">
        <f t="shared" si="68"/>
        <v xml:space="preserve"> - </v>
      </c>
      <c r="K2183" s="44" t="e">
        <f>INDEX('Helper - Inputs'!$G$15:$G$66,MATCH(J2183,'Helper - Inputs'!$D$15:$D$66,0),1)</f>
        <v>#N/A</v>
      </c>
      <c r="L2183" s="44" t="e">
        <f t="shared" si="69"/>
        <v>#N/A</v>
      </c>
    </row>
    <row r="2184" spans="1:12" x14ac:dyDescent="0.3">
      <c r="A2184" s="2"/>
      <c r="B2184" s="23"/>
      <c r="C2184" s="8"/>
      <c r="D2184" s="8"/>
      <c r="E2184" s="2"/>
      <c r="F2184" s="2"/>
      <c r="G2184" s="8"/>
      <c r="I2184" t="e">
        <f>INDEX('Helper - Drop-downs'!$C$12:$C$24,MATCH(C2184,'Helper - Drop-downs'!$A$12:$A$24,0))</f>
        <v>#N/A</v>
      </c>
      <c r="J2184" s="44" t="str">
        <f t="shared" si="68"/>
        <v xml:space="preserve"> - </v>
      </c>
      <c r="K2184" s="44" t="e">
        <f>INDEX('Helper - Inputs'!$G$15:$G$66,MATCH(J2184,'Helper - Inputs'!$D$15:$D$66,0),1)</f>
        <v>#N/A</v>
      </c>
      <c r="L2184" s="44" t="e">
        <f t="shared" si="69"/>
        <v>#N/A</v>
      </c>
    </row>
    <row r="2185" spans="1:12" x14ac:dyDescent="0.3">
      <c r="A2185" s="2"/>
      <c r="B2185" s="23"/>
      <c r="C2185" s="8"/>
      <c r="D2185" s="8"/>
      <c r="E2185" s="2"/>
      <c r="F2185" s="2"/>
      <c r="G2185" s="8"/>
      <c r="I2185" t="e">
        <f>INDEX('Helper - Drop-downs'!$C$12:$C$24,MATCH(C2185,'Helper - Drop-downs'!$A$12:$A$24,0))</f>
        <v>#N/A</v>
      </c>
      <c r="J2185" s="44" t="str">
        <f t="shared" si="68"/>
        <v xml:space="preserve"> - </v>
      </c>
      <c r="K2185" s="44" t="e">
        <f>INDEX('Helper - Inputs'!$G$15:$G$66,MATCH(J2185,'Helper - Inputs'!$D$15:$D$66,0),1)</f>
        <v>#N/A</v>
      </c>
      <c r="L2185" s="44" t="e">
        <f t="shared" si="69"/>
        <v>#N/A</v>
      </c>
    </row>
    <row r="2186" spans="1:12" x14ac:dyDescent="0.3">
      <c r="A2186" s="2"/>
      <c r="B2186" s="23"/>
      <c r="C2186" s="8"/>
      <c r="D2186" s="8"/>
      <c r="E2186" s="2"/>
      <c r="F2186" s="2"/>
      <c r="G2186" s="8"/>
      <c r="I2186" t="e">
        <f>INDEX('Helper - Drop-downs'!$C$12:$C$24,MATCH(C2186,'Helper - Drop-downs'!$A$12:$A$24,0))</f>
        <v>#N/A</v>
      </c>
      <c r="J2186" s="44" t="str">
        <f t="shared" si="68"/>
        <v xml:space="preserve"> - </v>
      </c>
      <c r="K2186" s="44" t="e">
        <f>INDEX('Helper - Inputs'!$G$15:$G$66,MATCH(J2186,'Helper - Inputs'!$D$15:$D$66,0),1)</f>
        <v>#N/A</v>
      </c>
      <c r="L2186" s="44" t="e">
        <f t="shared" si="69"/>
        <v>#N/A</v>
      </c>
    </row>
    <row r="2187" spans="1:12" x14ac:dyDescent="0.3">
      <c r="A2187" s="2"/>
      <c r="B2187" s="23"/>
      <c r="C2187" s="8"/>
      <c r="D2187" s="8"/>
      <c r="E2187" s="2"/>
      <c r="F2187" s="2"/>
      <c r="G2187" s="8"/>
      <c r="I2187" t="e">
        <f>INDEX('Helper - Drop-downs'!$C$12:$C$24,MATCH(C2187,'Helper - Drop-downs'!$A$12:$A$24,0))</f>
        <v>#N/A</v>
      </c>
      <c r="J2187" s="44" t="str">
        <f t="shared" si="68"/>
        <v xml:space="preserve"> - </v>
      </c>
      <c r="K2187" s="44" t="e">
        <f>INDEX('Helper - Inputs'!$G$15:$G$66,MATCH(J2187,'Helper - Inputs'!$D$15:$D$66,0),1)</f>
        <v>#N/A</v>
      </c>
      <c r="L2187" s="44" t="e">
        <f t="shared" si="69"/>
        <v>#N/A</v>
      </c>
    </row>
    <row r="2188" spans="1:12" x14ac:dyDescent="0.3">
      <c r="A2188" s="2"/>
      <c r="B2188" s="23"/>
      <c r="C2188" s="8"/>
      <c r="D2188" s="8"/>
      <c r="E2188" s="2"/>
      <c r="F2188" s="2"/>
      <c r="G2188" s="8"/>
      <c r="I2188" t="e">
        <f>INDEX('Helper - Drop-downs'!$C$12:$C$24,MATCH(C2188,'Helper - Drop-downs'!$A$12:$A$24,0))</f>
        <v>#N/A</v>
      </c>
      <c r="J2188" s="44" t="str">
        <f t="shared" si="68"/>
        <v xml:space="preserve"> - </v>
      </c>
      <c r="K2188" s="44" t="e">
        <f>INDEX('Helper - Inputs'!$G$15:$G$66,MATCH(J2188,'Helper - Inputs'!$D$15:$D$66,0),1)</f>
        <v>#N/A</v>
      </c>
      <c r="L2188" s="44" t="e">
        <f t="shared" si="69"/>
        <v>#N/A</v>
      </c>
    </row>
    <row r="2189" spans="1:12" x14ac:dyDescent="0.3">
      <c r="A2189" s="2"/>
      <c r="B2189" s="23"/>
      <c r="C2189" s="8"/>
      <c r="D2189" s="8"/>
      <c r="E2189" s="2"/>
      <c r="F2189" s="2"/>
      <c r="G2189" s="8"/>
      <c r="I2189" t="e">
        <f>INDEX('Helper - Drop-downs'!$C$12:$C$24,MATCH(C2189,'Helper - Drop-downs'!$A$12:$A$24,0))</f>
        <v>#N/A</v>
      </c>
      <c r="J2189" s="44" t="str">
        <f t="shared" si="68"/>
        <v xml:space="preserve"> - </v>
      </c>
      <c r="K2189" s="44" t="e">
        <f>INDEX('Helper - Inputs'!$G$15:$G$66,MATCH(J2189,'Helper - Inputs'!$D$15:$D$66,0),1)</f>
        <v>#N/A</v>
      </c>
      <c r="L2189" s="44" t="e">
        <f t="shared" si="69"/>
        <v>#N/A</v>
      </c>
    </row>
    <row r="2190" spans="1:12" x14ac:dyDescent="0.3">
      <c r="A2190" s="2"/>
      <c r="B2190" s="23"/>
      <c r="C2190" s="8"/>
      <c r="D2190" s="8"/>
      <c r="E2190" s="2"/>
      <c r="F2190" s="2"/>
      <c r="G2190" s="8"/>
      <c r="I2190" t="e">
        <f>INDEX('Helper - Drop-downs'!$C$12:$C$24,MATCH(C2190,'Helper - Drop-downs'!$A$12:$A$24,0))</f>
        <v>#N/A</v>
      </c>
      <c r="J2190" s="44" t="str">
        <f t="shared" si="68"/>
        <v xml:space="preserve"> - </v>
      </c>
      <c r="K2190" s="44" t="e">
        <f>INDEX('Helper - Inputs'!$G$15:$G$66,MATCH(J2190,'Helper - Inputs'!$D$15:$D$66,0),1)</f>
        <v>#N/A</v>
      </c>
      <c r="L2190" s="44" t="e">
        <f t="shared" si="69"/>
        <v>#N/A</v>
      </c>
    </row>
    <row r="2191" spans="1:12" x14ac:dyDescent="0.3">
      <c r="A2191" s="2"/>
      <c r="B2191" s="23"/>
      <c r="C2191" s="8"/>
      <c r="D2191" s="8"/>
      <c r="E2191" s="2"/>
      <c r="F2191" s="2"/>
      <c r="G2191" s="8"/>
      <c r="I2191" t="e">
        <f>INDEX('Helper - Drop-downs'!$C$12:$C$24,MATCH(C2191,'Helper - Drop-downs'!$A$12:$A$24,0))</f>
        <v>#N/A</v>
      </c>
      <c r="J2191" s="44" t="str">
        <f t="shared" si="68"/>
        <v xml:space="preserve"> - </v>
      </c>
      <c r="K2191" s="44" t="e">
        <f>INDEX('Helper - Inputs'!$G$15:$G$66,MATCH(J2191,'Helper - Inputs'!$D$15:$D$66,0),1)</f>
        <v>#N/A</v>
      </c>
      <c r="L2191" s="44" t="e">
        <f t="shared" si="69"/>
        <v>#N/A</v>
      </c>
    </row>
    <row r="2192" spans="1:12" x14ac:dyDescent="0.3">
      <c r="A2192" s="2"/>
      <c r="B2192" s="23"/>
      <c r="C2192" s="8"/>
      <c r="D2192" s="8"/>
      <c r="E2192" s="2"/>
      <c r="F2192" s="2"/>
      <c r="G2192" s="8"/>
      <c r="I2192" t="e">
        <f>INDEX('Helper - Drop-downs'!$C$12:$C$24,MATCH(C2192,'Helper - Drop-downs'!$A$12:$A$24,0))</f>
        <v>#N/A</v>
      </c>
      <c r="J2192" s="44" t="str">
        <f t="shared" si="68"/>
        <v xml:space="preserve"> - </v>
      </c>
      <c r="K2192" s="44" t="e">
        <f>INDEX('Helper - Inputs'!$G$15:$G$66,MATCH(J2192,'Helper - Inputs'!$D$15:$D$66,0),1)</f>
        <v>#N/A</v>
      </c>
      <c r="L2192" s="44" t="e">
        <f t="shared" si="69"/>
        <v>#N/A</v>
      </c>
    </row>
    <row r="2193" spans="1:12" x14ac:dyDescent="0.3">
      <c r="A2193" s="2"/>
      <c r="B2193" s="23"/>
      <c r="C2193" s="8"/>
      <c r="D2193" s="8"/>
      <c r="E2193" s="2"/>
      <c r="F2193" s="2"/>
      <c r="G2193" s="8"/>
      <c r="I2193" t="e">
        <f>INDEX('Helper - Drop-downs'!$C$12:$C$24,MATCH(C2193,'Helper - Drop-downs'!$A$12:$A$24,0))</f>
        <v>#N/A</v>
      </c>
      <c r="J2193" s="44" t="str">
        <f t="shared" si="68"/>
        <v xml:space="preserve"> - </v>
      </c>
      <c r="K2193" s="44" t="e">
        <f>INDEX('Helper - Inputs'!$G$15:$G$66,MATCH(J2193,'Helper - Inputs'!$D$15:$D$66,0),1)</f>
        <v>#N/A</v>
      </c>
      <c r="L2193" s="44" t="e">
        <f t="shared" si="69"/>
        <v>#N/A</v>
      </c>
    </row>
    <row r="2194" spans="1:12" x14ac:dyDescent="0.3">
      <c r="A2194" s="2"/>
      <c r="B2194" s="23"/>
      <c r="C2194" s="8"/>
      <c r="D2194" s="8"/>
      <c r="E2194" s="2"/>
      <c r="F2194" s="2"/>
      <c r="G2194" s="8"/>
      <c r="I2194" t="e">
        <f>INDEX('Helper - Drop-downs'!$C$12:$C$24,MATCH(C2194,'Helper - Drop-downs'!$A$12:$A$24,0))</f>
        <v>#N/A</v>
      </c>
      <c r="J2194" s="44" t="str">
        <f t="shared" si="68"/>
        <v xml:space="preserve"> - </v>
      </c>
      <c r="K2194" s="44" t="e">
        <f>INDEX('Helper - Inputs'!$G$15:$G$66,MATCH(J2194,'Helper - Inputs'!$D$15:$D$66,0),1)</f>
        <v>#N/A</v>
      </c>
      <c r="L2194" s="44" t="e">
        <f t="shared" si="69"/>
        <v>#N/A</v>
      </c>
    </row>
    <row r="2195" spans="1:12" x14ac:dyDescent="0.3">
      <c r="A2195" s="2"/>
      <c r="B2195" s="23"/>
      <c r="C2195" s="8"/>
      <c r="D2195" s="8"/>
      <c r="E2195" s="2"/>
      <c r="F2195" s="2"/>
      <c r="G2195" s="8"/>
      <c r="I2195" t="e">
        <f>INDEX('Helper - Drop-downs'!$C$12:$C$24,MATCH(C2195,'Helper - Drop-downs'!$A$12:$A$24,0))</f>
        <v>#N/A</v>
      </c>
      <c r="J2195" s="44" t="str">
        <f t="shared" si="68"/>
        <v xml:space="preserve"> - </v>
      </c>
      <c r="K2195" s="44" t="e">
        <f>INDEX('Helper - Inputs'!$G$15:$G$66,MATCH(J2195,'Helper - Inputs'!$D$15:$D$66,0),1)</f>
        <v>#N/A</v>
      </c>
      <c r="L2195" s="44" t="e">
        <f t="shared" si="69"/>
        <v>#N/A</v>
      </c>
    </row>
    <row r="2196" spans="1:12" x14ac:dyDescent="0.3">
      <c r="A2196" s="2"/>
      <c r="B2196" s="23"/>
      <c r="C2196" s="8"/>
      <c r="D2196" s="8"/>
      <c r="E2196" s="2"/>
      <c r="F2196" s="2"/>
      <c r="G2196" s="8"/>
      <c r="I2196" t="e">
        <f>INDEX('Helper - Drop-downs'!$C$12:$C$24,MATCH(C2196,'Helper - Drop-downs'!$A$12:$A$24,0))</f>
        <v>#N/A</v>
      </c>
      <c r="J2196" s="44" t="str">
        <f t="shared" si="68"/>
        <v xml:space="preserve"> - </v>
      </c>
      <c r="K2196" s="44" t="e">
        <f>INDEX('Helper - Inputs'!$G$15:$G$66,MATCH(J2196,'Helper - Inputs'!$D$15:$D$66,0),1)</f>
        <v>#N/A</v>
      </c>
      <c r="L2196" s="44" t="e">
        <f t="shared" si="69"/>
        <v>#N/A</v>
      </c>
    </row>
    <row r="2197" spans="1:12" x14ac:dyDescent="0.3">
      <c r="A2197" s="2"/>
      <c r="B2197" s="23"/>
      <c r="C2197" s="8"/>
      <c r="D2197" s="8"/>
      <c r="E2197" s="2"/>
      <c r="F2197" s="2"/>
      <c r="G2197" s="8"/>
      <c r="I2197" t="e">
        <f>INDEX('Helper - Drop-downs'!$C$12:$C$24,MATCH(C2197,'Helper - Drop-downs'!$A$12:$A$24,0))</f>
        <v>#N/A</v>
      </c>
      <c r="J2197" s="44" t="str">
        <f t="shared" si="68"/>
        <v xml:space="preserve"> - </v>
      </c>
      <c r="K2197" s="44" t="e">
        <f>INDEX('Helper - Inputs'!$G$15:$G$66,MATCH(J2197,'Helper - Inputs'!$D$15:$D$66,0),1)</f>
        <v>#N/A</v>
      </c>
      <c r="L2197" s="44" t="e">
        <f t="shared" si="69"/>
        <v>#N/A</v>
      </c>
    </row>
    <row r="2198" spans="1:12" x14ac:dyDescent="0.3">
      <c r="A2198" s="2"/>
      <c r="B2198" s="23"/>
      <c r="C2198" s="8"/>
      <c r="D2198" s="8"/>
      <c r="E2198" s="2"/>
      <c r="F2198" s="2"/>
      <c r="G2198" s="8"/>
      <c r="I2198" t="e">
        <f>INDEX('Helper - Drop-downs'!$C$12:$C$24,MATCH(C2198,'Helper - Drop-downs'!$A$12:$A$24,0))</f>
        <v>#N/A</v>
      </c>
      <c r="J2198" s="44" t="str">
        <f t="shared" si="68"/>
        <v xml:space="preserve"> - </v>
      </c>
      <c r="K2198" s="44" t="e">
        <f>INDEX('Helper - Inputs'!$G$15:$G$66,MATCH(J2198,'Helper - Inputs'!$D$15:$D$66,0),1)</f>
        <v>#N/A</v>
      </c>
      <c r="L2198" s="44" t="e">
        <f t="shared" si="69"/>
        <v>#N/A</v>
      </c>
    </row>
    <row r="2199" spans="1:12" x14ac:dyDescent="0.3">
      <c r="A2199" s="2"/>
      <c r="B2199" s="23"/>
      <c r="C2199" s="8"/>
      <c r="D2199" s="8"/>
      <c r="E2199" s="2"/>
      <c r="F2199" s="2"/>
      <c r="G2199" s="8"/>
      <c r="I2199" t="e">
        <f>INDEX('Helper - Drop-downs'!$C$12:$C$24,MATCH(C2199,'Helper - Drop-downs'!$A$12:$A$24,0))</f>
        <v>#N/A</v>
      </c>
      <c r="J2199" s="44" t="str">
        <f t="shared" si="68"/>
        <v xml:space="preserve"> - </v>
      </c>
      <c r="K2199" s="44" t="e">
        <f>INDEX('Helper - Inputs'!$G$15:$G$66,MATCH(J2199,'Helper - Inputs'!$D$15:$D$66,0),1)</f>
        <v>#N/A</v>
      </c>
      <c r="L2199" s="44" t="e">
        <f t="shared" si="69"/>
        <v>#N/A</v>
      </c>
    </row>
    <row r="2200" spans="1:12" x14ac:dyDescent="0.3">
      <c r="A2200" s="2"/>
      <c r="B2200" s="23"/>
      <c r="C2200" s="8"/>
      <c r="D2200" s="8"/>
      <c r="E2200" s="2"/>
      <c r="F2200" s="2"/>
      <c r="G2200" s="8"/>
      <c r="I2200" t="e">
        <f>INDEX('Helper - Drop-downs'!$C$12:$C$24,MATCH(C2200,'Helper - Drop-downs'!$A$12:$A$24,0))</f>
        <v>#N/A</v>
      </c>
      <c r="J2200" s="44" t="str">
        <f t="shared" si="68"/>
        <v xml:space="preserve"> - </v>
      </c>
      <c r="K2200" s="44" t="e">
        <f>INDEX('Helper - Inputs'!$G$15:$G$66,MATCH(J2200,'Helper - Inputs'!$D$15:$D$66,0),1)</f>
        <v>#N/A</v>
      </c>
      <c r="L2200" s="44" t="e">
        <f t="shared" si="69"/>
        <v>#N/A</v>
      </c>
    </row>
    <row r="2201" spans="1:12" x14ac:dyDescent="0.3">
      <c r="A2201" s="2"/>
      <c r="B2201" s="23"/>
      <c r="C2201" s="8"/>
      <c r="D2201" s="8"/>
      <c r="E2201" s="2"/>
      <c r="F2201" s="2"/>
      <c r="G2201" s="8"/>
      <c r="I2201" t="e">
        <f>INDEX('Helper - Drop-downs'!$C$12:$C$24,MATCH(C2201,'Helper - Drop-downs'!$A$12:$A$24,0))</f>
        <v>#N/A</v>
      </c>
      <c r="J2201" s="44" t="str">
        <f t="shared" si="68"/>
        <v xml:space="preserve"> - </v>
      </c>
      <c r="K2201" s="44" t="e">
        <f>INDEX('Helper - Inputs'!$G$15:$G$66,MATCH(J2201,'Helper - Inputs'!$D$15:$D$66,0),1)</f>
        <v>#N/A</v>
      </c>
      <c r="L2201" s="44" t="e">
        <f t="shared" si="69"/>
        <v>#N/A</v>
      </c>
    </row>
    <row r="2202" spans="1:12" x14ac:dyDescent="0.3">
      <c r="A2202" s="2"/>
      <c r="B2202" s="23"/>
      <c r="C2202" s="8"/>
      <c r="D2202" s="8"/>
      <c r="E2202" s="2"/>
      <c r="F2202" s="2"/>
      <c r="G2202" s="8"/>
      <c r="I2202" t="e">
        <f>INDEX('Helper - Drop-downs'!$C$12:$C$24,MATCH(C2202,'Helper - Drop-downs'!$A$12:$A$24,0))</f>
        <v>#N/A</v>
      </c>
      <c r="J2202" s="44" t="str">
        <f t="shared" si="68"/>
        <v xml:space="preserve"> - </v>
      </c>
      <c r="K2202" s="44" t="e">
        <f>INDEX('Helper - Inputs'!$G$15:$G$66,MATCH(J2202,'Helper - Inputs'!$D$15:$D$66,0),1)</f>
        <v>#N/A</v>
      </c>
      <c r="L2202" s="44" t="e">
        <f t="shared" si="69"/>
        <v>#N/A</v>
      </c>
    </row>
    <row r="2203" spans="1:12" x14ac:dyDescent="0.3">
      <c r="A2203" s="2"/>
      <c r="B2203" s="23"/>
      <c r="C2203" s="8"/>
      <c r="D2203" s="8"/>
      <c r="E2203" s="2"/>
      <c r="F2203" s="2"/>
      <c r="G2203" s="8"/>
      <c r="I2203" t="e">
        <f>INDEX('Helper - Drop-downs'!$C$12:$C$24,MATCH(C2203,'Helper - Drop-downs'!$A$12:$A$24,0))</f>
        <v>#N/A</v>
      </c>
      <c r="J2203" s="44" t="str">
        <f t="shared" si="68"/>
        <v xml:space="preserve"> - </v>
      </c>
      <c r="K2203" s="44" t="e">
        <f>INDEX('Helper - Inputs'!$G$15:$G$66,MATCH(J2203,'Helper - Inputs'!$D$15:$D$66,0),1)</f>
        <v>#N/A</v>
      </c>
      <c r="L2203" s="44" t="e">
        <f t="shared" si="69"/>
        <v>#N/A</v>
      </c>
    </row>
    <row r="2204" spans="1:12" x14ac:dyDescent="0.3">
      <c r="A2204" s="2"/>
      <c r="B2204" s="23"/>
      <c r="C2204" s="8"/>
      <c r="D2204" s="8"/>
      <c r="E2204" s="2"/>
      <c r="F2204" s="2"/>
      <c r="G2204" s="8"/>
      <c r="I2204" t="e">
        <f>INDEX('Helper - Drop-downs'!$C$12:$C$24,MATCH(C2204,'Helper - Drop-downs'!$A$12:$A$24,0))</f>
        <v>#N/A</v>
      </c>
      <c r="J2204" s="44" t="str">
        <f t="shared" si="68"/>
        <v xml:space="preserve"> - </v>
      </c>
      <c r="K2204" s="44" t="e">
        <f>INDEX('Helper - Inputs'!$G$15:$G$66,MATCH(J2204,'Helper - Inputs'!$D$15:$D$66,0),1)</f>
        <v>#N/A</v>
      </c>
      <c r="L2204" s="44" t="e">
        <f t="shared" si="69"/>
        <v>#N/A</v>
      </c>
    </row>
    <row r="2205" spans="1:12" x14ac:dyDescent="0.3">
      <c r="A2205" s="2"/>
      <c r="B2205" s="23"/>
      <c r="C2205" s="8"/>
      <c r="D2205" s="8"/>
      <c r="E2205" s="2"/>
      <c r="F2205" s="2"/>
      <c r="G2205" s="8"/>
      <c r="I2205" t="e">
        <f>INDEX('Helper - Drop-downs'!$C$12:$C$24,MATCH(C2205,'Helper - Drop-downs'!$A$12:$A$24,0))</f>
        <v>#N/A</v>
      </c>
      <c r="J2205" s="44" t="str">
        <f t="shared" si="68"/>
        <v xml:space="preserve"> - </v>
      </c>
      <c r="K2205" s="44" t="e">
        <f>INDEX('Helper - Inputs'!$G$15:$G$66,MATCH(J2205,'Helper - Inputs'!$D$15:$D$66,0),1)</f>
        <v>#N/A</v>
      </c>
      <c r="L2205" s="44" t="e">
        <f t="shared" si="69"/>
        <v>#N/A</v>
      </c>
    </row>
    <row r="2206" spans="1:12" x14ac:dyDescent="0.3">
      <c r="A2206" s="2"/>
      <c r="B2206" s="23"/>
      <c r="C2206" s="8"/>
      <c r="D2206" s="8"/>
      <c r="E2206" s="2"/>
      <c r="F2206" s="2"/>
      <c r="G2206" s="8"/>
      <c r="I2206" t="e">
        <f>INDEX('Helper - Drop-downs'!$C$12:$C$24,MATCH(C2206,'Helper - Drop-downs'!$A$12:$A$24,0))</f>
        <v>#N/A</v>
      </c>
      <c r="J2206" s="44" t="str">
        <f t="shared" si="68"/>
        <v xml:space="preserve"> - </v>
      </c>
      <c r="K2206" s="44" t="e">
        <f>INDEX('Helper - Inputs'!$G$15:$G$66,MATCH(J2206,'Helper - Inputs'!$D$15:$D$66,0),1)</f>
        <v>#N/A</v>
      </c>
      <c r="L2206" s="44" t="e">
        <f t="shared" si="69"/>
        <v>#N/A</v>
      </c>
    </row>
    <row r="2207" spans="1:12" x14ac:dyDescent="0.3">
      <c r="A2207" s="2"/>
      <c r="B2207" s="23"/>
      <c r="C2207" s="8"/>
      <c r="D2207" s="8"/>
      <c r="E2207" s="2"/>
      <c r="F2207" s="2"/>
      <c r="G2207" s="8"/>
      <c r="I2207" t="e">
        <f>INDEX('Helper - Drop-downs'!$C$12:$C$24,MATCH(C2207,'Helper - Drop-downs'!$A$12:$A$24,0))</f>
        <v>#N/A</v>
      </c>
      <c r="J2207" s="44" t="str">
        <f t="shared" si="68"/>
        <v xml:space="preserve"> - </v>
      </c>
      <c r="K2207" s="44" t="e">
        <f>INDEX('Helper - Inputs'!$G$15:$G$66,MATCH(J2207,'Helper - Inputs'!$D$15:$D$66,0),1)</f>
        <v>#N/A</v>
      </c>
      <c r="L2207" s="44" t="e">
        <f t="shared" si="69"/>
        <v>#N/A</v>
      </c>
    </row>
    <row r="2208" spans="1:12" x14ac:dyDescent="0.3">
      <c r="A2208" s="2"/>
      <c r="B2208" s="23"/>
      <c r="C2208" s="8"/>
      <c r="D2208" s="8"/>
      <c r="E2208" s="2"/>
      <c r="F2208" s="2"/>
      <c r="G2208" s="8"/>
      <c r="I2208" t="e">
        <f>INDEX('Helper - Drop-downs'!$C$12:$C$24,MATCH(C2208,'Helper - Drop-downs'!$A$12:$A$24,0))</f>
        <v>#N/A</v>
      </c>
      <c r="J2208" s="44" t="str">
        <f t="shared" si="68"/>
        <v xml:space="preserve"> - </v>
      </c>
      <c r="K2208" s="44" t="e">
        <f>INDEX('Helper - Inputs'!$G$15:$G$66,MATCH(J2208,'Helper - Inputs'!$D$15:$D$66,0),1)</f>
        <v>#N/A</v>
      </c>
      <c r="L2208" s="44" t="e">
        <f t="shared" si="69"/>
        <v>#N/A</v>
      </c>
    </row>
    <row r="2209" spans="1:12" x14ac:dyDescent="0.3">
      <c r="A2209" s="2"/>
      <c r="B2209" s="23"/>
      <c r="C2209" s="8"/>
      <c r="D2209" s="8"/>
      <c r="E2209" s="2"/>
      <c r="F2209" s="2"/>
      <c r="G2209" s="8"/>
      <c r="I2209" t="e">
        <f>INDEX('Helper - Drop-downs'!$C$12:$C$24,MATCH(C2209,'Helper - Drop-downs'!$A$12:$A$24,0))</f>
        <v>#N/A</v>
      </c>
      <c r="J2209" s="44" t="str">
        <f t="shared" si="68"/>
        <v xml:space="preserve"> - </v>
      </c>
      <c r="K2209" s="44" t="e">
        <f>INDEX('Helper - Inputs'!$G$15:$G$66,MATCH(J2209,'Helper - Inputs'!$D$15:$D$66,0),1)</f>
        <v>#N/A</v>
      </c>
      <c r="L2209" s="44" t="e">
        <f t="shared" si="69"/>
        <v>#N/A</v>
      </c>
    </row>
    <row r="2210" spans="1:12" x14ac:dyDescent="0.3">
      <c r="A2210" s="2"/>
      <c r="B2210" s="23"/>
      <c r="C2210" s="8"/>
      <c r="D2210" s="8"/>
      <c r="E2210" s="2"/>
      <c r="F2210" s="2"/>
      <c r="G2210" s="8"/>
      <c r="I2210" t="e">
        <f>INDEX('Helper - Drop-downs'!$C$12:$C$24,MATCH(C2210,'Helper - Drop-downs'!$A$12:$A$24,0))</f>
        <v>#N/A</v>
      </c>
      <c r="J2210" s="44" t="str">
        <f t="shared" si="68"/>
        <v xml:space="preserve"> - </v>
      </c>
      <c r="K2210" s="44" t="e">
        <f>INDEX('Helper - Inputs'!$G$15:$G$66,MATCH(J2210,'Helper - Inputs'!$D$15:$D$66,0),1)</f>
        <v>#N/A</v>
      </c>
      <c r="L2210" s="44" t="e">
        <f t="shared" si="69"/>
        <v>#N/A</v>
      </c>
    </row>
    <row r="2211" spans="1:12" x14ac:dyDescent="0.3">
      <c r="A2211" s="2"/>
      <c r="B2211" s="23"/>
      <c r="C2211" s="8"/>
      <c r="D2211" s="8"/>
      <c r="E2211" s="2"/>
      <c r="F2211" s="2"/>
      <c r="G2211" s="8"/>
      <c r="I2211" t="e">
        <f>INDEX('Helper - Drop-downs'!$C$12:$C$24,MATCH(C2211,'Helper - Drop-downs'!$A$12:$A$24,0))</f>
        <v>#N/A</v>
      </c>
      <c r="J2211" s="44" t="str">
        <f t="shared" si="68"/>
        <v xml:space="preserve"> - </v>
      </c>
      <c r="K2211" s="44" t="e">
        <f>INDEX('Helper - Inputs'!$G$15:$G$66,MATCH(J2211,'Helper - Inputs'!$D$15:$D$66,0),1)</f>
        <v>#N/A</v>
      </c>
      <c r="L2211" s="44" t="e">
        <f t="shared" si="69"/>
        <v>#N/A</v>
      </c>
    </row>
    <row r="2212" spans="1:12" x14ac:dyDescent="0.3">
      <c r="A2212" s="2"/>
      <c r="B2212" s="23"/>
      <c r="C2212" s="8"/>
      <c r="D2212" s="8"/>
      <c r="E2212" s="2"/>
      <c r="F2212" s="2"/>
      <c r="G2212" s="8"/>
      <c r="I2212" t="e">
        <f>INDEX('Helper - Drop-downs'!$C$12:$C$24,MATCH(C2212,'Helper - Drop-downs'!$A$12:$A$24,0))</f>
        <v>#N/A</v>
      </c>
      <c r="J2212" s="44" t="str">
        <f t="shared" si="68"/>
        <v xml:space="preserve"> - </v>
      </c>
      <c r="K2212" s="44" t="e">
        <f>INDEX('Helper - Inputs'!$G$15:$G$66,MATCH(J2212,'Helper - Inputs'!$D$15:$D$66,0),1)</f>
        <v>#N/A</v>
      </c>
      <c r="L2212" s="44" t="e">
        <f t="shared" si="69"/>
        <v>#N/A</v>
      </c>
    </row>
    <row r="2213" spans="1:12" x14ac:dyDescent="0.3">
      <c r="A2213" s="2"/>
      <c r="B2213" s="23"/>
      <c r="C2213" s="8"/>
      <c r="D2213" s="8"/>
      <c r="E2213" s="2"/>
      <c r="F2213" s="2"/>
      <c r="G2213" s="8"/>
      <c r="I2213" t="e">
        <f>INDEX('Helper - Drop-downs'!$C$12:$C$24,MATCH(C2213,'Helper - Drop-downs'!$A$12:$A$24,0))</f>
        <v>#N/A</v>
      </c>
      <c r="J2213" s="44" t="str">
        <f t="shared" si="68"/>
        <v xml:space="preserve"> - </v>
      </c>
      <c r="K2213" s="44" t="e">
        <f>INDEX('Helper - Inputs'!$G$15:$G$66,MATCH(J2213,'Helper - Inputs'!$D$15:$D$66,0),1)</f>
        <v>#N/A</v>
      </c>
      <c r="L2213" s="44" t="e">
        <f t="shared" si="69"/>
        <v>#N/A</v>
      </c>
    </row>
    <row r="2214" spans="1:12" x14ac:dyDescent="0.3">
      <c r="A2214" s="2"/>
      <c r="B2214" s="23"/>
      <c r="C2214" s="8"/>
      <c r="D2214" s="8"/>
      <c r="E2214" s="2"/>
      <c r="F2214" s="2"/>
      <c r="G2214" s="8"/>
      <c r="I2214" t="e">
        <f>INDEX('Helper - Drop-downs'!$C$12:$C$24,MATCH(C2214,'Helper - Drop-downs'!$A$12:$A$24,0))</f>
        <v>#N/A</v>
      </c>
      <c r="J2214" s="44" t="str">
        <f t="shared" si="68"/>
        <v xml:space="preserve"> - </v>
      </c>
      <c r="K2214" s="44" t="e">
        <f>INDEX('Helper - Inputs'!$G$15:$G$66,MATCH(J2214,'Helper - Inputs'!$D$15:$D$66,0),1)</f>
        <v>#N/A</v>
      </c>
      <c r="L2214" s="44" t="e">
        <f t="shared" si="69"/>
        <v>#N/A</v>
      </c>
    </row>
    <row r="2215" spans="1:12" x14ac:dyDescent="0.3">
      <c r="A2215" s="2"/>
      <c r="B2215" s="23"/>
      <c r="C2215" s="8"/>
      <c r="D2215" s="8"/>
      <c r="E2215" s="2"/>
      <c r="F2215" s="2"/>
      <c r="G2215" s="8"/>
      <c r="I2215" t="e">
        <f>INDEX('Helper - Drop-downs'!$C$12:$C$24,MATCH(C2215,'Helper - Drop-downs'!$A$12:$A$24,0))</f>
        <v>#N/A</v>
      </c>
      <c r="J2215" s="44" t="str">
        <f t="shared" si="68"/>
        <v xml:space="preserve"> - </v>
      </c>
      <c r="K2215" s="44" t="e">
        <f>INDEX('Helper - Inputs'!$G$15:$G$66,MATCH(J2215,'Helper - Inputs'!$D$15:$D$66,0),1)</f>
        <v>#N/A</v>
      </c>
      <c r="L2215" s="44" t="e">
        <f t="shared" si="69"/>
        <v>#N/A</v>
      </c>
    </row>
    <row r="2216" spans="1:12" x14ac:dyDescent="0.3">
      <c r="A2216" s="2"/>
      <c r="B2216" s="23"/>
      <c r="C2216" s="8"/>
      <c r="D2216" s="8"/>
      <c r="E2216" s="2"/>
      <c r="F2216" s="2"/>
      <c r="G2216" s="8"/>
      <c r="I2216" t="e">
        <f>INDEX('Helper - Drop-downs'!$C$12:$C$24,MATCH(C2216,'Helper - Drop-downs'!$A$12:$A$24,0))</f>
        <v>#N/A</v>
      </c>
      <c r="J2216" s="44" t="str">
        <f t="shared" si="68"/>
        <v xml:space="preserve"> - </v>
      </c>
      <c r="K2216" s="44" t="e">
        <f>INDEX('Helper - Inputs'!$G$15:$G$66,MATCH(J2216,'Helper - Inputs'!$D$15:$D$66,0),1)</f>
        <v>#N/A</v>
      </c>
      <c r="L2216" s="44" t="e">
        <f t="shared" si="69"/>
        <v>#N/A</v>
      </c>
    </row>
    <row r="2217" spans="1:12" x14ac:dyDescent="0.3">
      <c r="A2217" s="2"/>
      <c r="B2217" s="23"/>
      <c r="C2217" s="8"/>
      <c r="D2217" s="8"/>
      <c r="E2217" s="2"/>
      <c r="F2217" s="2"/>
      <c r="G2217" s="8"/>
      <c r="I2217" t="e">
        <f>INDEX('Helper - Drop-downs'!$C$12:$C$24,MATCH(C2217,'Helper - Drop-downs'!$A$12:$A$24,0))</f>
        <v>#N/A</v>
      </c>
      <c r="J2217" s="44" t="str">
        <f t="shared" si="68"/>
        <v xml:space="preserve"> - </v>
      </c>
      <c r="K2217" s="44" t="e">
        <f>INDEX('Helper - Inputs'!$G$15:$G$66,MATCH(J2217,'Helper - Inputs'!$D$15:$D$66,0),1)</f>
        <v>#N/A</v>
      </c>
      <c r="L2217" s="44" t="e">
        <f t="shared" si="69"/>
        <v>#N/A</v>
      </c>
    </row>
    <row r="2218" spans="1:12" x14ac:dyDescent="0.3">
      <c r="A2218" s="2"/>
      <c r="B2218" s="23"/>
      <c r="C2218" s="8"/>
      <c r="D2218" s="8"/>
      <c r="E2218" s="2"/>
      <c r="F2218" s="2"/>
      <c r="G2218" s="8"/>
      <c r="I2218" t="e">
        <f>INDEX('Helper - Drop-downs'!$C$12:$C$24,MATCH(C2218,'Helper - Drop-downs'!$A$12:$A$24,0))</f>
        <v>#N/A</v>
      </c>
      <c r="J2218" s="44" t="str">
        <f t="shared" si="68"/>
        <v xml:space="preserve"> - </v>
      </c>
      <c r="K2218" s="44" t="e">
        <f>INDEX('Helper - Inputs'!$G$15:$G$66,MATCH(J2218,'Helper - Inputs'!$D$15:$D$66,0),1)</f>
        <v>#N/A</v>
      </c>
      <c r="L2218" s="44" t="e">
        <f t="shared" si="69"/>
        <v>#N/A</v>
      </c>
    </row>
    <row r="2219" spans="1:12" x14ac:dyDescent="0.3">
      <c r="A2219" s="2"/>
      <c r="B2219" s="23"/>
      <c r="C2219" s="8"/>
      <c r="D2219" s="8"/>
      <c r="E2219" s="2"/>
      <c r="F2219" s="2"/>
      <c r="G2219" s="8"/>
      <c r="I2219" t="e">
        <f>INDEX('Helper - Drop-downs'!$C$12:$C$24,MATCH(C2219,'Helper - Drop-downs'!$A$12:$A$24,0))</f>
        <v>#N/A</v>
      </c>
      <c r="J2219" s="44" t="str">
        <f t="shared" si="68"/>
        <v xml:space="preserve"> - </v>
      </c>
      <c r="K2219" s="44" t="e">
        <f>INDEX('Helper - Inputs'!$G$15:$G$66,MATCH(J2219,'Helper - Inputs'!$D$15:$D$66,0),1)</f>
        <v>#N/A</v>
      </c>
      <c r="L2219" s="44" t="e">
        <f t="shared" si="69"/>
        <v>#N/A</v>
      </c>
    </row>
    <row r="2220" spans="1:12" x14ac:dyDescent="0.3">
      <c r="A2220" s="2"/>
      <c r="B2220" s="23"/>
      <c r="C2220" s="8"/>
      <c r="D2220" s="8"/>
      <c r="E2220" s="2"/>
      <c r="F2220" s="2"/>
      <c r="G2220" s="8"/>
      <c r="I2220" t="e">
        <f>INDEX('Helper - Drop-downs'!$C$12:$C$24,MATCH(C2220,'Helper - Drop-downs'!$A$12:$A$24,0))</f>
        <v>#N/A</v>
      </c>
      <c r="J2220" s="44" t="str">
        <f t="shared" si="68"/>
        <v xml:space="preserve"> - </v>
      </c>
      <c r="K2220" s="44" t="e">
        <f>INDEX('Helper - Inputs'!$G$15:$G$66,MATCH(J2220,'Helper - Inputs'!$D$15:$D$66,0),1)</f>
        <v>#N/A</v>
      </c>
      <c r="L2220" s="44" t="e">
        <f t="shared" si="69"/>
        <v>#N/A</v>
      </c>
    </row>
    <row r="2221" spans="1:12" x14ac:dyDescent="0.3">
      <c r="A2221" s="2"/>
      <c r="B2221" s="23"/>
      <c r="C2221" s="8"/>
      <c r="D2221" s="8"/>
      <c r="E2221" s="2"/>
      <c r="F2221" s="2"/>
      <c r="G2221" s="8"/>
      <c r="I2221" t="e">
        <f>INDEX('Helper - Drop-downs'!$C$12:$C$24,MATCH(C2221,'Helper - Drop-downs'!$A$12:$A$24,0))</f>
        <v>#N/A</v>
      </c>
      <c r="J2221" s="44" t="str">
        <f t="shared" si="68"/>
        <v xml:space="preserve"> - </v>
      </c>
      <c r="K2221" s="44" t="e">
        <f>INDEX('Helper - Inputs'!$G$15:$G$66,MATCH(J2221,'Helper - Inputs'!$D$15:$D$66,0),1)</f>
        <v>#N/A</v>
      </c>
      <c r="L2221" s="44" t="e">
        <f t="shared" si="69"/>
        <v>#N/A</v>
      </c>
    </row>
    <row r="2222" spans="1:12" x14ac:dyDescent="0.3">
      <c r="A2222" s="2"/>
      <c r="B2222" s="23"/>
      <c r="C2222" s="8"/>
      <c r="D2222" s="8"/>
      <c r="E2222" s="2"/>
      <c r="F2222" s="2"/>
      <c r="G2222" s="8"/>
      <c r="I2222" t="e">
        <f>INDEX('Helper - Drop-downs'!$C$12:$C$24,MATCH(C2222,'Helper - Drop-downs'!$A$12:$A$24,0))</f>
        <v>#N/A</v>
      </c>
      <c r="J2222" s="44" t="str">
        <f t="shared" si="68"/>
        <v xml:space="preserve"> - </v>
      </c>
      <c r="K2222" s="44" t="e">
        <f>INDEX('Helper - Inputs'!$G$15:$G$66,MATCH(J2222,'Helper - Inputs'!$D$15:$D$66,0),1)</f>
        <v>#N/A</v>
      </c>
      <c r="L2222" s="44" t="e">
        <f t="shared" si="69"/>
        <v>#N/A</v>
      </c>
    </row>
    <row r="2223" spans="1:12" x14ac:dyDescent="0.3">
      <c r="A2223" s="2"/>
      <c r="B2223" s="23"/>
      <c r="C2223" s="8"/>
      <c r="D2223" s="8"/>
      <c r="E2223" s="2"/>
      <c r="F2223" s="2"/>
      <c r="G2223" s="8"/>
      <c r="I2223" t="e">
        <f>INDEX('Helper - Drop-downs'!$C$12:$C$24,MATCH(C2223,'Helper - Drop-downs'!$A$12:$A$24,0))</f>
        <v>#N/A</v>
      </c>
      <c r="J2223" s="44" t="str">
        <f t="shared" si="68"/>
        <v xml:space="preserve"> - </v>
      </c>
      <c r="K2223" s="44" t="e">
        <f>INDEX('Helper - Inputs'!$G$15:$G$66,MATCH(J2223,'Helper - Inputs'!$D$15:$D$66,0),1)</f>
        <v>#N/A</v>
      </c>
      <c r="L2223" s="44" t="e">
        <f t="shared" si="69"/>
        <v>#N/A</v>
      </c>
    </row>
    <row r="2224" spans="1:12" x14ac:dyDescent="0.3">
      <c r="A2224" s="2"/>
      <c r="B2224" s="23"/>
      <c r="C2224" s="8"/>
      <c r="D2224" s="8"/>
      <c r="E2224" s="2"/>
      <c r="F2224" s="2"/>
      <c r="G2224" s="8"/>
      <c r="I2224" t="e">
        <f>INDEX('Helper - Drop-downs'!$C$12:$C$24,MATCH(C2224,'Helper - Drop-downs'!$A$12:$A$24,0))</f>
        <v>#N/A</v>
      </c>
      <c r="J2224" s="44" t="str">
        <f t="shared" si="68"/>
        <v xml:space="preserve"> - </v>
      </c>
      <c r="K2224" s="44" t="e">
        <f>INDEX('Helper - Inputs'!$G$15:$G$66,MATCH(J2224,'Helper - Inputs'!$D$15:$D$66,0),1)</f>
        <v>#N/A</v>
      </c>
      <c r="L2224" s="44" t="e">
        <f t="shared" si="69"/>
        <v>#N/A</v>
      </c>
    </row>
    <row r="2225" spans="1:12" x14ac:dyDescent="0.3">
      <c r="A2225" s="2"/>
      <c r="B2225" s="23"/>
      <c r="C2225" s="8"/>
      <c r="D2225" s="8"/>
      <c r="E2225" s="2"/>
      <c r="F2225" s="2"/>
      <c r="G2225" s="8"/>
      <c r="I2225" t="e">
        <f>INDEX('Helper - Drop-downs'!$C$12:$C$24,MATCH(C2225,'Helper - Drop-downs'!$A$12:$A$24,0))</f>
        <v>#N/A</v>
      </c>
      <c r="J2225" s="44" t="str">
        <f t="shared" si="68"/>
        <v xml:space="preserve"> - </v>
      </c>
      <c r="K2225" s="44" t="e">
        <f>INDEX('Helper - Inputs'!$G$15:$G$66,MATCH(J2225,'Helper - Inputs'!$D$15:$D$66,0),1)</f>
        <v>#N/A</v>
      </c>
      <c r="L2225" s="44" t="e">
        <f t="shared" si="69"/>
        <v>#N/A</v>
      </c>
    </row>
    <row r="2226" spans="1:12" x14ac:dyDescent="0.3">
      <c r="A2226" s="2"/>
      <c r="B2226" s="23"/>
      <c r="C2226" s="8"/>
      <c r="D2226" s="8"/>
      <c r="E2226" s="2"/>
      <c r="F2226" s="2"/>
      <c r="G2226" s="8"/>
      <c r="I2226" t="e">
        <f>INDEX('Helper - Drop-downs'!$C$12:$C$24,MATCH(C2226,'Helper - Drop-downs'!$A$12:$A$24,0))</f>
        <v>#N/A</v>
      </c>
      <c r="J2226" s="44" t="str">
        <f t="shared" si="68"/>
        <v xml:space="preserve"> - </v>
      </c>
      <c r="K2226" s="44" t="e">
        <f>INDEX('Helper - Inputs'!$G$15:$G$66,MATCH(J2226,'Helper - Inputs'!$D$15:$D$66,0),1)</f>
        <v>#N/A</v>
      </c>
      <c r="L2226" s="44" t="e">
        <f t="shared" si="69"/>
        <v>#N/A</v>
      </c>
    </row>
    <row r="2227" spans="1:12" x14ac:dyDescent="0.3">
      <c r="A2227" s="2"/>
      <c r="B2227" s="23"/>
      <c r="C2227" s="8"/>
      <c r="D2227" s="8"/>
      <c r="E2227" s="2"/>
      <c r="F2227" s="2"/>
      <c r="G2227" s="8"/>
      <c r="I2227" t="e">
        <f>INDEX('Helper - Drop-downs'!$C$12:$C$24,MATCH(C2227,'Helper - Drop-downs'!$A$12:$A$24,0))</f>
        <v>#N/A</v>
      </c>
      <c r="J2227" s="44" t="str">
        <f t="shared" si="68"/>
        <v xml:space="preserve"> - </v>
      </c>
      <c r="K2227" s="44" t="e">
        <f>INDEX('Helper - Inputs'!$G$15:$G$66,MATCH(J2227,'Helper - Inputs'!$D$15:$D$66,0),1)</f>
        <v>#N/A</v>
      </c>
      <c r="L2227" s="44" t="e">
        <f t="shared" si="69"/>
        <v>#N/A</v>
      </c>
    </row>
    <row r="2228" spans="1:12" x14ac:dyDescent="0.3">
      <c r="A2228" s="2"/>
      <c r="B2228" s="23"/>
      <c r="C2228" s="8"/>
      <c r="D2228" s="8"/>
      <c r="E2228" s="2"/>
      <c r="F2228" s="2"/>
      <c r="G2228" s="8"/>
      <c r="I2228" t="e">
        <f>INDEX('Helper - Drop-downs'!$C$12:$C$24,MATCH(C2228,'Helper - Drop-downs'!$A$12:$A$24,0))</f>
        <v>#N/A</v>
      </c>
      <c r="J2228" s="44" t="str">
        <f t="shared" si="68"/>
        <v xml:space="preserve"> - </v>
      </c>
      <c r="K2228" s="44" t="e">
        <f>INDEX('Helper - Inputs'!$G$15:$G$66,MATCH(J2228,'Helper - Inputs'!$D$15:$D$66,0),1)</f>
        <v>#N/A</v>
      </c>
      <c r="L2228" s="44" t="e">
        <f t="shared" si="69"/>
        <v>#N/A</v>
      </c>
    </row>
    <row r="2229" spans="1:12" x14ac:dyDescent="0.3">
      <c r="A2229" s="2"/>
      <c r="B2229" s="23"/>
      <c r="C2229" s="8"/>
      <c r="D2229" s="8"/>
      <c r="E2229" s="2"/>
      <c r="F2229" s="2"/>
      <c r="G2229" s="8"/>
      <c r="I2229" t="e">
        <f>INDEX('Helper - Drop-downs'!$C$12:$C$24,MATCH(C2229,'Helper - Drop-downs'!$A$12:$A$24,0))</f>
        <v>#N/A</v>
      </c>
      <c r="J2229" s="44" t="str">
        <f t="shared" si="68"/>
        <v xml:space="preserve"> - </v>
      </c>
      <c r="K2229" s="44" t="e">
        <f>INDEX('Helper - Inputs'!$G$15:$G$66,MATCH(J2229,'Helper - Inputs'!$D$15:$D$66,0),1)</f>
        <v>#N/A</v>
      </c>
      <c r="L2229" s="44" t="e">
        <f t="shared" si="69"/>
        <v>#N/A</v>
      </c>
    </row>
    <row r="2230" spans="1:12" x14ac:dyDescent="0.3">
      <c r="A2230" s="2"/>
      <c r="B2230" s="23"/>
      <c r="C2230" s="8"/>
      <c r="D2230" s="8"/>
      <c r="E2230" s="2"/>
      <c r="F2230" s="2"/>
      <c r="G2230" s="8"/>
      <c r="I2230" t="e">
        <f>INDEX('Helper - Drop-downs'!$C$12:$C$24,MATCH(C2230,'Helper - Drop-downs'!$A$12:$A$24,0))</f>
        <v>#N/A</v>
      </c>
      <c r="J2230" s="44" t="str">
        <f t="shared" si="68"/>
        <v xml:space="preserve"> - </v>
      </c>
      <c r="K2230" s="44" t="e">
        <f>INDEX('Helper - Inputs'!$G$15:$G$66,MATCH(J2230,'Helper - Inputs'!$D$15:$D$66,0),1)</f>
        <v>#N/A</v>
      </c>
      <c r="L2230" s="44" t="e">
        <f t="shared" si="69"/>
        <v>#N/A</v>
      </c>
    </row>
    <row r="2231" spans="1:12" x14ac:dyDescent="0.3">
      <c r="A2231" s="2"/>
      <c r="B2231" s="23"/>
      <c r="C2231" s="8"/>
      <c r="D2231" s="8"/>
      <c r="E2231" s="2"/>
      <c r="F2231" s="2"/>
      <c r="G2231" s="8"/>
      <c r="I2231" t="e">
        <f>INDEX('Helper - Drop-downs'!$C$12:$C$24,MATCH(C2231,'Helper - Drop-downs'!$A$12:$A$24,0))</f>
        <v>#N/A</v>
      </c>
      <c r="J2231" s="44" t="str">
        <f t="shared" si="68"/>
        <v xml:space="preserve"> - </v>
      </c>
      <c r="K2231" s="44" t="e">
        <f>INDEX('Helper - Inputs'!$G$15:$G$66,MATCH(J2231,'Helper - Inputs'!$D$15:$D$66,0),1)</f>
        <v>#N/A</v>
      </c>
      <c r="L2231" s="44" t="e">
        <f t="shared" si="69"/>
        <v>#N/A</v>
      </c>
    </row>
    <row r="2232" spans="1:12" x14ac:dyDescent="0.3">
      <c r="A2232" s="2"/>
      <c r="B2232" s="23"/>
      <c r="C2232" s="8"/>
      <c r="D2232" s="8"/>
      <c r="E2232" s="2"/>
      <c r="F2232" s="2"/>
      <c r="G2232" s="8"/>
      <c r="I2232" t="e">
        <f>INDEX('Helper - Drop-downs'!$C$12:$C$24,MATCH(C2232,'Helper - Drop-downs'!$A$12:$A$24,0))</f>
        <v>#N/A</v>
      </c>
      <c r="J2232" s="44" t="str">
        <f t="shared" si="68"/>
        <v xml:space="preserve"> - </v>
      </c>
      <c r="K2232" s="44" t="e">
        <f>INDEX('Helper - Inputs'!$G$15:$G$66,MATCH(J2232,'Helper - Inputs'!$D$15:$D$66,0),1)</f>
        <v>#N/A</v>
      </c>
      <c r="L2232" s="44" t="e">
        <f t="shared" si="69"/>
        <v>#N/A</v>
      </c>
    </row>
    <row r="2233" spans="1:12" x14ac:dyDescent="0.3">
      <c r="A2233" s="2"/>
      <c r="B2233" s="23"/>
      <c r="C2233" s="8"/>
      <c r="D2233" s="8"/>
      <c r="E2233" s="2"/>
      <c r="F2233" s="2"/>
      <c r="G2233" s="8"/>
      <c r="I2233" t="e">
        <f>INDEX('Helper - Drop-downs'!$C$12:$C$24,MATCH(C2233,'Helper - Drop-downs'!$A$12:$A$24,0))</f>
        <v>#N/A</v>
      </c>
      <c r="J2233" s="44" t="str">
        <f t="shared" si="68"/>
        <v xml:space="preserve"> - </v>
      </c>
      <c r="K2233" s="44" t="e">
        <f>INDEX('Helper - Inputs'!$G$15:$G$66,MATCH(J2233,'Helper - Inputs'!$D$15:$D$66,0),1)</f>
        <v>#N/A</v>
      </c>
      <c r="L2233" s="44" t="e">
        <f t="shared" si="69"/>
        <v>#N/A</v>
      </c>
    </row>
    <row r="2234" spans="1:12" x14ac:dyDescent="0.3">
      <c r="A2234" s="2"/>
      <c r="B2234" s="23"/>
      <c r="C2234" s="8"/>
      <c r="D2234" s="8"/>
      <c r="E2234" s="2"/>
      <c r="F2234" s="2"/>
      <c r="G2234" s="8"/>
      <c r="I2234" t="e">
        <f>INDEX('Helper - Drop-downs'!$C$12:$C$24,MATCH(C2234,'Helper - Drop-downs'!$A$12:$A$24,0))</f>
        <v>#N/A</v>
      </c>
      <c r="J2234" s="44" t="str">
        <f t="shared" si="68"/>
        <v xml:space="preserve"> - </v>
      </c>
      <c r="K2234" s="44" t="e">
        <f>INDEX('Helper - Inputs'!$G$15:$G$66,MATCH(J2234,'Helper - Inputs'!$D$15:$D$66,0),1)</f>
        <v>#N/A</v>
      </c>
      <c r="L2234" s="44" t="e">
        <f t="shared" si="69"/>
        <v>#N/A</v>
      </c>
    </row>
    <row r="2235" spans="1:12" x14ac:dyDescent="0.3">
      <c r="A2235" s="2"/>
      <c r="B2235" s="23"/>
      <c r="C2235" s="8"/>
      <c r="D2235" s="8"/>
      <c r="E2235" s="2"/>
      <c r="F2235" s="2"/>
      <c r="G2235" s="8"/>
      <c r="I2235" t="e">
        <f>INDEX('Helper - Drop-downs'!$C$12:$C$24,MATCH(C2235,'Helper - Drop-downs'!$A$12:$A$24,0))</f>
        <v>#N/A</v>
      </c>
      <c r="J2235" s="44" t="str">
        <f t="shared" si="68"/>
        <v xml:space="preserve"> - </v>
      </c>
      <c r="K2235" s="44" t="e">
        <f>INDEX('Helper - Inputs'!$G$15:$G$66,MATCH(J2235,'Helper - Inputs'!$D$15:$D$66,0),1)</f>
        <v>#N/A</v>
      </c>
      <c r="L2235" s="44" t="e">
        <f t="shared" si="69"/>
        <v>#N/A</v>
      </c>
    </row>
    <row r="2236" spans="1:12" x14ac:dyDescent="0.3">
      <c r="A2236" s="2"/>
      <c r="B2236" s="23"/>
      <c r="C2236" s="8"/>
      <c r="D2236" s="8"/>
      <c r="E2236" s="2"/>
      <c r="F2236" s="2"/>
      <c r="G2236" s="8"/>
      <c r="I2236" t="e">
        <f>INDEX('Helper - Drop-downs'!$C$12:$C$24,MATCH(C2236,'Helper - Drop-downs'!$A$12:$A$24,0))</f>
        <v>#N/A</v>
      </c>
      <c r="J2236" s="44" t="str">
        <f t="shared" si="68"/>
        <v xml:space="preserve"> - </v>
      </c>
      <c r="K2236" s="44" t="e">
        <f>INDEX('Helper - Inputs'!$G$15:$G$66,MATCH(J2236,'Helper - Inputs'!$D$15:$D$66,0),1)</f>
        <v>#N/A</v>
      </c>
      <c r="L2236" s="44" t="e">
        <f t="shared" si="69"/>
        <v>#N/A</v>
      </c>
    </row>
    <row r="2237" spans="1:12" x14ac:dyDescent="0.3">
      <c r="A2237" s="2"/>
      <c r="B2237" s="23"/>
      <c r="C2237" s="8"/>
      <c r="D2237" s="8"/>
      <c r="E2237" s="2"/>
      <c r="F2237" s="2"/>
      <c r="G2237" s="8"/>
      <c r="I2237" t="e">
        <f>INDEX('Helper - Drop-downs'!$C$12:$C$24,MATCH(C2237,'Helper - Drop-downs'!$A$12:$A$24,0))</f>
        <v>#N/A</v>
      </c>
      <c r="J2237" s="44" t="str">
        <f t="shared" si="68"/>
        <v xml:space="preserve"> - </v>
      </c>
      <c r="K2237" s="44" t="e">
        <f>INDEX('Helper - Inputs'!$G$15:$G$66,MATCH(J2237,'Helper - Inputs'!$D$15:$D$66,0),1)</f>
        <v>#N/A</v>
      </c>
      <c r="L2237" s="44" t="e">
        <f t="shared" si="69"/>
        <v>#N/A</v>
      </c>
    </row>
    <row r="2238" spans="1:12" x14ac:dyDescent="0.3">
      <c r="A2238" s="2"/>
      <c r="B2238" s="23"/>
      <c r="C2238" s="8"/>
      <c r="D2238" s="8"/>
      <c r="E2238" s="2"/>
      <c r="F2238" s="2"/>
      <c r="G2238" s="8"/>
      <c r="I2238" t="e">
        <f>INDEX('Helper - Drop-downs'!$C$12:$C$24,MATCH(C2238,'Helper - Drop-downs'!$A$12:$A$24,0))</f>
        <v>#N/A</v>
      </c>
      <c r="J2238" s="44" t="str">
        <f t="shared" si="68"/>
        <v xml:space="preserve"> - </v>
      </c>
      <c r="K2238" s="44" t="e">
        <f>INDEX('Helper - Inputs'!$G$15:$G$66,MATCH(J2238,'Helper - Inputs'!$D$15:$D$66,0),1)</f>
        <v>#N/A</v>
      </c>
      <c r="L2238" s="44" t="e">
        <f t="shared" si="69"/>
        <v>#N/A</v>
      </c>
    </row>
    <row r="2239" spans="1:12" x14ac:dyDescent="0.3">
      <c r="A2239" s="2"/>
      <c r="B2239" s="23"/>
      <c r="C2239" s="8"/>
      <c r="D2239" s="8"/>
      <c r="E2239" s="2"/>
      <c r="F2239" s="2"/>
      <c r="G2239" s="8"/>
      <c r="I2239" t="e">
        <f>INDEX('Helper - Drop-downs'!$C$12:$C$24,MATCH(C2239,'Helper - Drop-downs'!$A$12:$A$24,0))</f>
        <v>#N/A</v>
      </c>
      <c r="J2239" s="44" t="str">
        <f t="shared" si="68"/>
        <v xml:space="preserve"> - </v>
      </c>
      <c r="K2239" s="44" t="e">
        <f>INDEX('Helper - Inputs'!$G$15:$G$66,MATCH(J2239,'Helper - Inputs'!$D$15:$D$66,0),1)</f>
        <v>#N/A</v>
      </c>
      <c r="L2239" s="44" t="e">
        <f t="shared" si="69"/>
        <v>#N/A</v>
      </c>
    </row>
    <row r="2240" spans="1:12" x14ac:dyDescent="0.3">
      <c r="A2240" s="2"/>
      <c r="B2240" s="23"/>
      <c r="C2240" s="8"/>
      <c r="D2240" s="8"/>
      <c r="E2240" s="2"/>
      <c r="F2240" s="2"/>
      <c r="G2240" s="8"/>
      <c r="I2240" t="e">
        <f>INDEX('Helper - Drop-downs'!$C$12:$C$24,MATCH(C2240,'Helper - Drop-downs'!$A$12:$A$24,0))</f>
        <v>#N/A</v>
      </c>
      <c r="J2240" s="44" t="str">
        <f t="shared" si="68"/>
        <v xml:space="preserve"> - </v>
      </c>
      <c r="K2240" s="44" t="e">
        <f>INDEX('Helper - Inputs'!$G$15:$G$66,MATCH(J2240,'Helper - Inputs'!$D$15:$D$66,0),1)</f>
        <v>#N/A</v>
      </c>
      <c r="L2240" s="44" t="e">
        <f t="shared" si="69"/>
        <v>#N/A</v>
      </c>
    </row>
    <row r="2241" spans="1:12" x14ac:dyDescent="0.3">
      <c r="A2241" s="2"/>
      <c r="B2241" s="23"/>
      <c r="C2241" s="8"/>
      <c r="D2241" s="8"/>
      <c r="E2241" s="2"/>
      <c r="F2241" s="2"/>
      <c r="G2241" s="8"/>
      <c r="I2241" t="e">
        <f>INDEX('Helper - Drop-downs'!$C$12:$C$24,MATCH(C2241,'Helper - Drop-downs'!$A$12:$A$24,0))</f>
        <v>#N/A</v>
      </c>
      <c r="J2241" s="44" t="str">
        <f t="shared" si="68"/>
        <v xml:space="preserve"> - </v>
      </c>
      <c r="K2241" s="44" t="e">
        <f>INDEX('Helper - Inputs'!$G$15:$G$66,MATCH(J2241,'Helper - Inputs'!$D$15:$D$66,0),1)</f>
        <v>#N/A</v>
      </c>
      <c r="L2241" s="44" t="e">
        <f t="shared" si="69"/>
        <v>#N/A</v>
      </c>
    </row>
    <row r="2242" spans="1:12" x14ac:dyDescent="0.3">
      <c r="A2242" s="2"/>
      <c r="B2242" s="23"/>
      <c r="C2242" s="8"/>
      <c r="D2242" s="8"/>
      <c r="E2242" s="2"/>
      <c r="F2242" s="2"/>
      <c r="G2242" s="8"/>
      <c r="I2242" t="e">
        <f>INDEX('Helper - Drop-downs'!$C$12:$C$24,MATCH(C2242,'Helper - Drop-downs'!$A$12:$A$24,0))</f>
        <v>#N/A</v>
      </c>
      <c r="J2242" s="44" t="str">
        <f t="shared" si="68"/>
        <v xml:space="preserve"> - </v>
      </c>
      <c r="K2242" s="44" t="e">
        <f>INDEX('Helper - Inputs'!$G$15:$G$66,MATCH(J2242,'Helper - Inputs'!$D$15:$D$66,0),1)</f>
        <v>#N/A</v>
      </c>
      <c r="L2242" s="44" t="e">
        <f t="shared" si="69"/>
        <v>#N/A</v>
      </c>
    </row>
    <row r="2243" spans="1:12" x14ac:dyDescent="0.3">
      <c r="A2243" s="2"/>
      <c r="B2243" s="23"/>
      <c r="C2243" s="8"/>
      <c r="D2243" s="8"/>
      <c r="E2243" s="2"/>
      <c r="F2243" s="2"/>
      <c r="G2243" s="8"/>
      <c r="I2243" t="e">
        <f>INDEX('Helper - Drop-downs'!$C$12:$C$24,MATCH(C2243,'Helper - Drop-downs'!$A$12:$A$24,0))</f>
        <v>#N/A</v>
      </c>
      <c r="J2243" s="44" t="str">
        <f t="shared" si="68"/>
        <v xml:space="preserve"> - </v>
      </c>
      <c r="K2243" s="44" t="e">
        <f>INDEX('Helper - Inputs'!$G$15:$G$66,MATCH(J2243,'Helper - Inputs'!$D$15:$D$66,0),1)</f>
        <v>#N/A</v>
      </c>
      <c r="L2243" s="44" t="e">
        <f t="shared" si="69"/>
        <v>#N/A</v>
      </c>
    </row>
    <row r="2244" spans="1:12" x14ac:dyDescent="0.3">
      <c r="A2244" s="2"/>
      <c r="B2244" s="23"/>
      <c r="C2244" s="8"/>
      <c r="D2244" s="8"/>
      <c r="E2244" s="2"/>
      <c r="F2244" s="2"/>
      <c r="G2244" s="8"/>
      <c r="I2244" t="e">
        <f>INDEX('Helper - Drop-downs'!$C$12:$C$24,MATCH(C2244,'Helper - Drop-downs'!$A$12:$A$24,0))</f>
        <v>#N/A</v>
      </c>
      <c r="J2244" s="44" t="str">
        <f t="shared" si="68"/>
        <v xml:space="preserve"> - </v>
      </c>
      <c r="K2244" s="44" t="e">
        <f>INDEX('Helper - Inputs'!$G$15:$G$66,MATCH(J2244,'Helper - Inputs'!$D$15:$D$66,0),1)</f>
        <v>#N/A</v>
      </c>
      <c r="L2244" s="44" t="e">
        <f t="shared" si="69"/>
        <v>#N/A</v>
      </c>
    </row>
    <row r="2245" spans="1:12" x14ac:dyDescent="0.3">
      <c r="A2245" s="2"/>
      <c r="B2245" s="23"/>
      <c r="C2245" s="8"/>
      <c r="D2245" s="8"/>
      <c r="E2245" s="2"/>
      <c r="F2245" s="2"/>
      <c r="G2245" s="8"/>
      <c r="I2245" t="e">
        <f>INDEX('Helper - Drop-downs'!$C$12:$C$24,MATCH(C2245,'Helper - Drop-downs'!$A$12:$A$24,0))</f>
        <v>#N/A</v>
      </c>
      <c r="J2245" s="44" t="str">
        <f t="shared" si="68"/>
        <v xml:space="preserve"> - </v>
      </c>
      <c r="K2245" s="44" t="e">
        <f>INDEX('Helper - Inputs'!$G$15:$G$66,MATCH(J2245,'Helper - Inputs'!$D$15:$D$66,0),1)</f>
        <v>#N/A</v>
      </c>
      <c r="L2245" s="44" t="e">
        <f t="shared" si="69"/>
        <v>#N/A</v>
      </c>
    </row>
    <row r="2246" spans="1:12" x14ac:dyDescent="0.3">
      <c r="A2246" s="2"/>
      <c r="B2246" s="23"/>
      <c r="C2246" s="8"/>
      <c r="D2246" s="8"/>
      <c r="E2246" s="2"/>
      <c r="F2246" s="2"/>
      <c r="G2246" s="8"/>
      <c r="I2246" t="e">
        <f>INDEX('Helper - Drop-downs'!$C$12:$C$24,MATCH(C2246,'Helper - Drop-downs'!$A$12:$A$24,0))</f>
        <v>#N/A</v>
      </c>
      <c r="J2246" s="44" t="str">
        <f t="shared" ref="J2246:J2309" si="70">E2246&amp;" - "&amp;F2246</f>
        <v xml:space="preserve"> - </v>
      </c>
      <c r="K2246" s="44" t="e">
        <f>INDEX('Helper - Inputs'!$G$15:$G$66,MATCH(J2246,'Helper - Inputs'!$D$15:$D$66,0),1)</f>
        <v>#N/A</v>
      </c>
      <c r="L2246" s="44" t="e">
        <f t="shared" ref="L2246:L2309" si="71">E2246&amp;" - "&amp;K2246</f>
        <v>#N/A</v>
      </c>
    </row>
    <row r="2247" spans="1:12" x14ac:dyDescent="0.3">
      <c r="A2247" s="2"/>
      <c r="B2247" s="23"/>
      <c r="C2247" s="8"/>
      <c r="D2247" s="8"/>
      <c r="E2247" s="2"/>
      <c r="F2247" s="2"/>
      <c r="G2247" s="8"/>
      <c r="I2247" t="e">
        <f>INDEX('Helper - Drop-downs'!$C$12:$C$24,MATCH(C2247,'Helper - Drop-downs'!$A$12:$A$24,0))</f>
        <v>#N/A</v>
      </c>
      <c r="J2247" s="44" t="str">
        <f t="shared" si="70"/>
        <v xml:space="preserve"> - </v>
      </c>
      <c r="K2247" s="44" t="e">
        <f>INDEX('Helper - Inputs'!$G$15:$G$66,MATCH(J2247,'Helper - Inputs'!$D$15:$D$66,0),1)</f>
        <v>#N/A</v>
      </c>
      <c r="L2247" s="44" t="e">
        <f t="shared" si="71"/>
        <v>#N/A</v>
      </c>
    </row>
    <row r="2248" spans="1:12" x14ac:dyDescent="0.3">
      <c r="A2248" s="2"/>
      <c r="B2248" s="23"/>
      <c r="C2248" s="8"/>
      <c r="D2248" s="8"/>
      <c r="E2248" s="2"/>
      <c r="F2248" s="2"/>
      <c r="G2248" s="8"/>
      <c r="I2248" t="e">
        <f>INDEX('Helper - Drop-downs'!$C$12:$C$24,MATCH(C2248,'Helper - Drop-downs'!$A$12:$A$24,0))</f>
        <v>#N/A</v>
      </c>
      <c r="J2248" s="44" t="str">
        <f t="shared" si="70"/>
        <v xml:space="preserve"> - </v>
      </c>
      <c r="K2248" s="44" t="e">
        <f>INDEX('Helper - Inputs'!$G$15:$G$66,MATCH(J2248,'Helper - Inputs'!$D$15:$D$66,0),1)</f>
        <v>#N/A</v>
      </c>
      <c r="L2248" s="44" t="e">
        <f t="shared" si="71"/>
        <v>#N/A</v>
      </c>
    </row>
    <row r="2249" spans="1:12" x14ac:dyDescent="0.3">
      <c r="A2249" s="2"/>
      <c r="B2249" s="23"/>
      <c r="C2249" s="8"/>
      <c r="D2249" s="8"/>
      <c r="E2249" s="2"/>
      <c r="F2249" s="2"/>
      <c r="G2249" s="8"/>
      <c r="I2249" t="e">
        <f>INDEX('Helper - Drop-downs'!$C$12:$C$24,MATCH(C2249,'Helper - Drop-downs'!$A$12:$A$24,0))</f>
        <v>#N/A</v>
      </c>
      <c r="J2249" s="44" t="str">
        <f t="shared" si="70"/>
        <v xml:space="preserve"> - </v>
      </c>
      <c r="K2249" s="44" t="e">
        <f>INDEX('Helper - Inputs'!$G$15:$G$66,MATCH(J2249,'Helper - Inputs'!$D$15:$D$66,0),1)</f>
        <v>#N/A</v>
      </c>
      <c r="L2249" s="44" t="e">
        <f t="shared" si="71"/>
        <v>#N/A</v>
      </c>
    </row>
    <row r="2250" spans="1:12" x14ac:dyDescent="0.3">
      <c r="A2250" s="2"/>
      <c r="B2250" s="23"/>
      <c r="C2250" s="8"/>
      <c r="D2250" s="8"/>
      <c r="E2250" s="2"/>
      <c r="F2250" s="2"/>
      <c r="G2250" s="8"/>
      <c r="I2250" t="e">
        <f>INDEX('Helper - Drop-downs'!$C$12:$C$24,MATCH(C2250,'Helper - Drop-downs'!$A$12:$A$24,0))</f>
        <v>#N/A</v>
      </c>
      <c r="J2250" s="44" t="str">
        <f t="shared" si="70"/>
        <v xml:space="preserve"> - </v>
      </c>
      <c r="K2250" s="44" t="e">
        <f>INDEX('Helper - Inputs'!$G$15:$G$66,MATCH(J2250,'Helper - Inputs'!$D$15:$D$66,0),1)</f>
        <v>#N/A</v>
      </c>
      <c r="L2250" s="44" t="e">
        <f t="shared" si="71"/>
        <v>#N/A</v>
      </c>
    </row>
    <row r="2251" spans="1:12" x14ac:dyDescent="0.3">
      <c r="A2251" s="2"/>
      <c r="B2251" s="23"/>
      <c r="C2251" s="8"/>
      <c r="D2251" s="8"/>
      <c r="E2251" s="2"/>
      <c r="F2251" s="2"/>
      <c r="G2251" s="8"/>
      <c r="I2251" t="e">
        <f>INDEX('Helper - Drop-downs'!$C$12:$C$24,MATCH(C2251,'Helper - Drop-downs'!$A$12:$A$24,0))</f>
        <v>#N/A</v>
      </c>
      <c r="J2251" s="44" t="str">
        <f t="shared" si="70"/>
        <v xml:space="preserve"> - </v>
      </c>
      <c r="K2251" s="44" t="e">
        <f>INDEX('Helper - Inputs'!$G$15:$G$66,MATCH(J2251,'Helper - Inputs'!$D$15:$D$66,0),1)</f>
        <v>#N/A</v>
      </c>
      <c r="L2251" s="44" t="e">
        <f t="shared" si="71"/>
        <v>#N/A</v>
      </c>
    </row>
    <row r="2252" spans="1:12" x14ac:dyDescent="0.3">
      <c r="A2252" s="2"/>
      <c r="B2252" s="23"/>
      <c r="C2252" s="8"/>
      <c r="D2252" s="8"/>
      <c r="E2252" s="2"/>
      <c r="F2252" s="2"/>
      <c r="G2252" s="8"/>
      <c r="I2252" t="e">
        <f>INDEX('Helper - Drop-downs'!$C$12:$C$24,MATCH(C2252,'Helper - Drop-downs'!$A$12:$A$24,0))</f>
        <v>#N/A</v>
      </c>
      <c r="J2252" s="44" t="str">
        <f t="shared" si="70"/>
        <v xml:space="preserve"> - </v>
      </c>
      <c r="K2252" s="44" t="e">
        <f>INDEX('Helper - Inputs'!$G$15:$G$66,MATCH(J2252,'Helper - Inputs'!$D$15:$D$66,0),1)</f>
        <v>#N/A</v>
      </c>
      <c r="L2252" s="44" t="e">
        <f t="shared" si="71"/>
        <v>#N/A</v>
      </c>
    </row>
    <row r="2253" spans="1:12" x14ac:dyDescent="0.3">
      <c r="A2253" s="2"/>
      <c r="B2253" s="23"/>
      <c r="C2253" s="8"/>
      <c r="D2253" s="8"/>
      <c r="E2253" s="2"/>
      <c r="F2253" s="2"/>
      <c r="G2253" s="8"/>
      <c r="I2253" t="e">
        <f>INDEX('Helper - Drop-downs'!$C$12:$C$24,MATCH(C2253,'Helper - Drop-downs'!$A$12:$A$24,0))</f>
        <v>#N/A</v>
      </c>
      <c r="J2253" s="44" t="str">
        <f t="shared" si="70"/>
        <v xml:space="preserve"> - </v>
      </c>
      <c r="K2253" s="44" t="e">
        <f>INDEX('Helper - Inputs'!$G$15:$G$66,MATCH(J2253,'Helper - Inputs'!$D$15:$D$66,0),1)</f>
        <v>#N/A</v>
      </c>
      <c r="L2253" s="44" t="e">
        <f t="shared" si="71"/>
        <v>#N/A</v>
      </c>
    </row>
    <row r="2254" spans="1:12" x14ac:dyDescent="0.3">
      <c r="A2254" s="2"/>
      <c r="B2254" s="23"/>
      <c r="C2254" s="8"/>
      <c r="D2254" s="8"/>
      <c r="E2254" s="2"/>
      <c r="F2254" s="2"/>
      <c r="G2254" s="8"/>
      <c r="I2254" t="e">
        <f>INDEX('Helper - Drop-downs'!$C$12:$C$24,MATCH(C2254,'Helper - Drop-downs'!$A$12:$A$24,0))</f>
        <v>#N/A</v>
      </c>
      <c r="J2254" s="44" t="str">
        <f t="shared" si="70"/>
        <v xml:space="preserve"> - </v>
      </c>
      <c r="K2254" s="44" t="e">
        <f>INDEX('Helper - Inputs'!$G$15:$G$66,MATCH(J2254,'Helper - Inputs'!$D$15:$D$66,0),1)</f>
        <v>#N/A</v>
      </c>
      <c r="L2254" s="44" t="e">
        <f t="shared" si="71"/>
        <v>#N/A</v>
      </c>
    </row>
    <row r="2255" spans="1:12" x14ac:dyDescent="0.3">
      <c r="A2255" s="2"/>
      <c r="B2255" s="23"/>
      <c r="C2255" s="8"/>
      <c r="D2255" s="8"/>
      <c r="E2255" s="2"/>
      <c r="F2255" s="2"/>
      <c r="G2255" s="8"/>
      <c r="I2255" t="e">
        <f>INDEX('Helper - Drop-downs'!$C$12:$C$24,MATCH(C2255,'Helper - Drop-downs'!$A$12:$A$24,0))</f>
        <v>#N/A</v>
      </c>
      <c r="J2255" s="44" t="str">
        <f t="shared" si="70"/>
        <v xml:space="preserve"> - </v>
      </c>
      <c r="K2255" s="44" t="e">
        <f>INDEX('Helper - Inputs'!$G$15:$G$66,MATCH(J2255,'Helper - Inputs'!$D$15:$D$66,0),1)</f>
        <v>#N/A</v>
      </c>
      <c r="L2255" s="44" t="e">
        <f t="shared" si="71"/>
        <v>#N/A</v>
      </c>
    </row>
    <row r="2256" spans="1:12" x14ac:dyDescent="0.3">
      <c r="A2256" s="2"/>
      <c r="B2256" s="23"/>
      <c r="C2256" s="8"/>
      <c r="D2256" s="8"/>
      <c r="E2256" s="2"/>
      <c r="F2256" s="2"/>
      <c r="G2256" s="8"/>
      <c r="I2256" t="e">
        <f>INDEX('Helper - Drop-downs'!$C$12:$C$24,MATCH(C2256,'Helper - Drop-downs'!$A$12:$A$24,0))</f>
        <v>#N/A</v>
      </c>
      <c r="J2256" s="44" t="str">
        <f t="shared" si="70"/>
        <v xml:space="preserve"> - </v>
      </c>
      <c r="K2256" s="44" t="e">
        <f>INDEX('Helper - Inputs'!$G$15:$G$66,MATCH(J2256,'Helper - Inputs'!$D$15:$D$66,0),1)</f>
        <v>#N/A</v>
      </c>
      <c r="L2256" s="44" t="e">
        <f t="shared" si="71"/>
        <v>#N/A</v>
      </c>
    </row>
    <row r="2257" spans="1:12" x14ac:dyDescent="0.3">
      <c r="A2257" s="2"/>
      <c r="B2257" s="23"/>
      <c r="C2257" s="8"/>
      <c r="D2257" s="8"/>
      <c r="E2257" s="2"/>
      <c r="F2257" s="2"/>
      <c r="G2257" s="8"/>
      <c r="I2257" t="e">
        <f>INDEX('Helper - Drop-downs'!$C$12:$C$24,MATCH(C2257,'Helper - Drop-downs'!$A$12:$A$24,0))</f>
        <v>#N/A</v>
      </c>
      <c r="J2257" s="44" t="str">
        <f t="shared" si="70"/>
        <v xml:space="preserve"> - </v>
      </c>
      <c r="K2257" s="44" t="e">
        <f>INDEX('Helper - Inputs'!$G$15:$G$66,MATCH(J2257,'Helper - Inputs'!$D$15:$D$66,0),1)</f>
        <v>#N/A</v>
      </c>
      <c r="L2257" s="44" t="e">
        <f t="shared" si="71"/>
        <v>#N/A</v>
      </c>
    </row>
    <row r="2258" spans="1:12" x14ac:dyDescent="0.3">
      <c r="A2258" s="2"/>
      <c r="B2258" s="23"/>
      <c r="C2258" s="8"/>
      <c r="D2258" s="8"/>
      <c r="E2258" s="2"/>
      <c r="F2258" s="2"/>
      <c r="G2258" s="8"/>
      <c r="I2258" t="e">
        <f>INDEX('Helper - Drop-downs'!$C$12:$C$24,MATCH(C2258,'Helper - Drop-downs'!$A$12:$A$24,0))</f>
        <v>#N/A</v>
      </c>
      <c r="J2258" s="44" t="str">
        <f t="shared" si="70"/>
        <v xml:space="preserve"> - </v>
      </c>
      <c r="K2258" s="44" t="e">
        <f>INDEX('Helper - Inputs'!$G$15:$G$66,MATCH(J2258,'Helper - Inputs'!$D$15:$D$66,0),1)</f>
        <v>#N/A</v>
      </c>
      <c r="L2258" s="44" t="e">
        <f t="shared" si="71"/>
        <v>#N/A</v>
      </c>
    </row>
    <row r="2259" spans="1:12" x14ac:dyDescent="0.3">
      <c r="A2259" s="2"/>
      <c r="B2259" s="23"/>
      <c r="C2259" s="8"/>
      <c r="D2259" s="8"/>
      <c r="E2259" s="2"/>
      <c r="F2259" s="2"/>
      <c r="G2259" s="8"/>
      <c r="I2259" t="e">
        <f>INDEX('Helper - Drop-downs'!$C$12:$C$24,MATCH(C2259,'Helper - Drop-downs'!$A$12:$A$24,0))</f>
        <v>#N/A</v>
      </c>
      <c r="J2259" s="44" t="str">
        <f t="shared" si="70"/>
        <v xml:space="preserve"> - </v>
      </c>
      <c r="K2259" s="44" t="e">
        <f>INDEX('Helper - Inputs'!$G$15:$G$66,MATCH(J2259,'Helper - Inputs'!$D$15:$D$66,0),1)</f>
        <v>#N/A</v>
      </c>
      <c r="L2259" s="44" t="e">
        <f t="shared" si="71"/>
        <v>#N/A</v>
      </c>
    </row>
    <row r="2260" spans="1:12" x14ac:dyDescent="0.3">
      <c r="A2260" s="2"/>
      <c r="B2260" s="23"/>
      <c r="C2260" s="8"/>
      <c r="D2260" s="8"/>
      <c r="E2260" s="2"/>
      <c r="F2260" s="2"/>
      <c r="G2260" s="8"/>
      <c r="I2260" t="e">
        <f>INDEX('Helper - Drop-downs'!$C$12:$C$24,MATCH(C2260,'Helper - Drop-downs'!$A$12:$A$24,0))</f>
        <v>#N/A</v>
      </c>
      <c r="J2260" s="44" t="str">
        <f t="shared" si="70"/>
        <v xml:space="preserve"> - </v>
      </c>
      <c r="K2260" s="44" t="e">
        <f>INDEX('Helper - Inputs'!$G$15:$G$66,MATCH(J2260,'Helper - Inputs'!$D$15:$D$66,0),1)</f>
        <v>#N/A</v>
      </c>
      <c r="L2260" s="44" t="e">
        <f t="shared" si="71"/>
        <v>#N/A</v>
      </c>
    </row>
    <row r="2261" spans="1:12" x14ac:dyDescent="0.3">
      <c r="A2261" s="2"/>
      <c r="B2261" s="23"/>
      <c r="C2261" s="8"/>
      <c r="D2261" s="8"/>
      <c r="E2261" s="2"/>
      <c r="F2261" s="2"/>
      <c r="G2261" s="8"/>
      <c r="I2261" t="e">
        <f>INDEX('Helper - Drop-downs'!$C$12:$C$24,MATCH(C2261,'Helper - Drop-downs'!$A$12:$A$24,0))</f>
        <v>#N/A</v>
      </c>
      <c r="J2261" s="44" t="str">
        <f t="shared" si="70"/>
        <v xml:space="preserve"> - </v>
      </c>
      <c r="K2261" s="44" t="e">
        <f>INDEX('Helper - Inputs'!$G$15:$G$66,MATCH(J2261,'Helper - Inputs'!$D$15:$D$66,0),1)</f>
        <v>#N/A</v>
      </c>
      <c r="L2261" s="44" t="e">
        <f t="shared" si="71"/>
        <v>#N/A</v>
      </c>
    </row>
    <row r="2262" spans="1:12" x14ac:dyDescent="0.3">
      <c r="A2262" s="2"/>
      <c r="B2262" s="23"/>
      <c r="C2262" s="8"/>
      <c r="D2262" s="8"/>
      <c r="E2262" s="2"/>
      <c r="F2262" s="2"/>
      <c r="G2262" s="8"/>
      <c r="I2262" t="e">
        <f>INDEX('Helper - Drop-downs'!$C$12:$C$24,MATCH(C2262,'Helper - Drop-downs'!$A$12:$A$24,0))</f>
        <v>#N/A</v>
      </c>
      <c r="J2262" s="44" t="str">
        <f t="shared" si="70"/>
        <v xml:space="preserve"> - </v>
      </c>
      <c r="K2262" s="44" t="e">
        <f>INDEX('Helper - Inputs'!$G$15:$G$66,MATCH(J2262,'Helper - Inputs'!$D$15:$D$66,0),1)</f>
        <v>#N/A</v>
      </c>
      <c r="L2262" s="44" t="e">
        <f t="shared" si="71"/>
        <v>#N/A</v>
      </c>
    </row>
    <row r="2263" spans="1:12" x14ac:dyDescent="0.3">
      <c r="A2263" s="2"/>
      <c r="B2263" s="23"/>
      <c r="C2263" s="8"/>
      <c r="D2263" s="8"/>
      <c r="E2263" s="2"/>
      <c r="F2263" s="2"/>
      <c r="G2263" s="8"/>
      <c r="I2263" t="e">
        <f>INDEX('Helper - Drop-downs'!$C$12:$C$24,MATCH(C2263,'Helper - Drop-downs'!$A$12:$A$24,0))</f>
        <v>#N/A</v>
      </c>
      <c r="J2263" s="44" t="str">
        <f t="shared" si="70"/>
        <v xml:space="preserve"> - </v>
      </c>
      <c r="K2263" s="44" t="e">
        <f>INDEX('Helper - Inputs'!$G$15:$G$66,MATCH(J2263,'Helper - Inputs'!$D$15:$D$66,0),1)</f>
        <v>#N/A</v>
      </c>
      <c r="L2263" s="44" t="e">
        <f t="shared" si="71"/>
        <v>#N/A</v>
      </c>
    </row>
    <row r="2264" spans="1:12" x14ac:dyDescent="0.3">
      <c r="A2264" s="2"/>
      <c r="B2264" s="23"/>
      <c r="C2264" s="8"/>
      <c r="D2264" s="8"/>
      <c r="E2264" s="2"/>
      <c r="F2264" s="2"/>
      <c r="G2264" s="8"/>
      <c r="I2264" t="e">
        <f>INDEX('Helper - Drop-downs'!$C$12:$C$24,MATCH(C2264,'Helper - Drop-downs'!$A$12:$A$24,0))</f>
        <v>#N/A</v>
      </c>
      <c r="J2264" s="44" t="str">
        <f t="shared" si="70"/>
        <v xml:space="preserve"> - </v>
      </c>
      <c r="K2264" s="44" t="e">
        <f>INDEX('Helper - Inputs'!$G$15:$G$66,MATCH(J2264,'Helper - Inputs'!$D$15:$D$66,0),1)</f>
        <v>#N/A</v>
      </c>
      <c r="L2264" s="44" t="e">
        <f t="shared" si="71"/>
        <v>#N/A</v>
      </c>
    </row>
    <row r="2265" spans="1:12" x14ac:dyDescent="0.3">
      <c r="A2265" s="2"/>
      <c r="B2265" s="23"/>
      <c r="C2265" s="8"/>
      <c r="D2265" s="8"/>
      <c r="E2265" s="2"/>
      <c r="F2265" s="2"/>
      <c r="G2265" s="8"/>
      <c r="I2265" t="e">
        <f>INDEX('Helper - Drop-downs'!$C$12:$C$24,MATCH(C2265,'Helper - Drop-downs'!$A$12:$A$24,0))</f>
        <v>#N/A</v>
      </c>
      <c r="J2265" s="44" t="str">
        <f t="shared" si="70"/>
        <v xml:space="preserve"> - </v>
      </c>
      <c r="K2265" s="44" t="e">
        <f>INDEX('Helper - Inputs'!$G$15:$G$66,MATCH(J2265,'Helper - Inputs'!$D$15:$D$66,0),1)</f>
        <v>#N/A</v>
      </c>
      <c r="L2265" s="44" t="e">
        <f t="shared" si="71"/>
        <v>#N/A</v>
      </c>
    </row>
    <row r="2266" spans="1:12" x14ac:dyDescent="0.3">
      <c r="A2266" s="2"/>
      <c r="B2266" s="23"/>
      <c r="C2266" s="8"/>
      <c r="D2266" s="8"/>
      <c r="E2266" s="2"/>
      <c r="F2266" s="2"/>
      <c r="G2266" s="8"/>
      <c r="I2266" t="e">
        <f>INDEX('Helper - Drop-downs'!$C$12:$C$24,MATCH(C2266,'Helper - Drop-downs'!$A$12:$A$24,0))</f>
        <v>#N/A</v>
      </c>
      <c r="J2266" s="44" t="str">
        <f t="shared" si="70"/>
        <v xml:space="preserve"> - </v>
      </c>
      <c r="K2266" s="44" t="e">
        <f>INDEX('Helper - Inputs'!$G$15:$G$66,MATCH(J2266,'Helper - Inputs'!$D$15:$D$66,0),1)</f>
        <v>#N/A</v>
      </c>
      <c r="L2266" s="44" t="e">
        <f t="shared" si="71"/>
        <v>#N/A</v>
      </c>
    </row>
    <row r="2267" spans="1:12" x14ac:dyDescent="0.3">
      <c r="A2267" s="2"/>
      <c r="B2267" s="23"/>
      <c r="C2267" s="8"/>
      <c r="D2267" s="8"/>
      <c r="E2267" s="2"/>
      <c r="F2267" s="2"/>
      <c r="G2267" s="8"/>
      <c r="I2267" t="e">
        <f>INDEX('Helper - Drop-downs'!$C$12:$C$24,MATCH(C2267,'Helper - Drop-downs'!$A$12:$A$24,0))</f>
        <v>#N/A</v>
      </c>
      <c r="J2267" s="44" t="str">
        <f t="shared" si="70"/>
        <v xml:space="preserve"> - </v>
      </c>
      <c r="K2267" s="44" t="e">
        <f>INDEX('Helper - Inputs'!$G$15:$G$66,MATCH(J2267,'Helper - Inputs'!$D$15:$D$66,0),1)</f>
        <v>#N/A</v>
      </c>
      <c r="L2267" s="44" t="e">
        <f t="shared" si="71"/>
        <v>#N/A</v>
      </c>
    </row>
    <row r="2268" spans="1:12" x14ac:dyDescent="0.3">
      <c r="A2268" s="2"/>
      <c r="B2268" s="23"/>
      <c r="C2268" s="8"/>
      <c r="D2268" s="8"/>
      <c r="E2268" s="2"/>
      <c r="F2268" s="2"/>
      <c r="G2268" s="8"/>
      <c r="I2268" t="e">
        <f>INDEX('Helper - Drop-downs'!$C$12:$C$24,MATCH(C2268,'Helper - Drop-downs'!$A$12:$A$24,0))</f>
        <v>#N/A</v>
      </c>
      <c r="J2268" s="44" t="str">
        <f t="shared" si="70"/>
        <v xml:space="preserve"> - </v>
      </c>
      <c r="K2268" s="44" t="e">
        <f>INDEX('Helper - Inputs'!$G$15:$G$66,MATCH(J2268,'Helper - Inputs'!$D$15:$D$66,0),1)</f>
        <v>#N/A</v>
      </c>
      <c r="L2268" s="44" t="e">
        <f t="shared" si="71"/>
        <v>#N/A</v>
      </c>
    </row>
    <row r="2269" spans="1:12" x14ac:dyDescent="0.3">
      <c r="A2269" s="2"/>
      <c r="B2269" s="23"/>
      <c r="C2269" s="8"/>
      <c r="D2269" s="8"/>
      <c r="E2269" s="2"/>
      <c r="F2269" s="2"/>
      <c r="G2269" s="8"/>
      <c r="I2269" t="e">
        <f>INDEX('Helper - Drop-downs'!$C$12:$C$24,MATCH(C2269,'Helper - Drop-downs'!$A$12:$A$24,0))</f>
        <v>#N/A</v>
      </c>
      <c r="J2269" s="44" t="str">
        <f t="shared" si="70"/>
        <v xml:space="preserve"> - </v>
      </c>
      <c r="K2269" s="44" t="e">
        <f>INDEX('Helper - Inputs'!$G$15:$G$66,MATCH(J2269,'Helper - Inputs'!$D$15:$D$66,0),1)</f>
        <v>#N/A</v>
      </c>
      <c r="L2269" s="44" t="e">
        <f t="shared" si="71"/>
        <v>#N/A</v>
      </c>
    </row>
    <row r="2270" spans="1:12" x14ac:dyDescent="0.3">
      <c r="A2270" s="2"/>
      <c r="B2270" s="23"/>
      <c r="C2270" s="8"/>
      <c r="D2270" s="8"/>
      <c r="E2270" s="2"/>
      <c r="F2270" s="2"/>
      <c r="G2270" s="8"/>
      <c r="I2270" t="e">
        <f>INDEX('Helper - Drop-downs'!$C$12:$C$24,MATCH(C2270,'Helper - Drop-downs'!$A$12:$A$24,0))</f>
        <v>#N/A</v>
      </c>
      <c r="J2270" s="44" t="str">
        <f t="shared" si="70"/>
        <v xml:space="preserve"> - </v>
      </c>
      <c r="K2270" s="44" t="e">
        <f>INDEX('Helper - Inputs'!$G$15:$G$66,MATCH(J2270,'Helper - Inputs'!$D$15:$D$66,0),1)</f>
        <v>#N/A</v>
      </c>
      <c r="L2270" s="44" t="e">
        <f t="shared" si="71"/>
        <v>#N/A</v>
      </c>
    </row>
    <row r="2271" spans="1:12" x14ac:dyDescent="0.3">
      <c r="A2271" s="2"/>
      <c r="B2271" s="23"/>
      <c r="C2271" s="8"/>
      <c r="D2271" s="8"/>
      <c r="E2271" s="2"/>
      <c r="F2271" s="2"/>
      <c r="G2271" s="8"/>
      <c r="I2271" t="e">
        <f>INDEX('Helper - Drop-downs'!$C$12:$C$24,MATCH(C2271,'Helper - Drop-downs'!$A$12:$A$24,0))</f>
        <v>#N/A</v>
      </c>
      <c r="J2271" s="44" t="str">
        <f t="shared" si="70"/>
        <v xml:space="preserve"> - </v>
      </c>
      <c r="K2271" s="44" t="e">
        <f>INDEX('Helper - Inputs'!$G$15:$G$66,MATCH(J2271,'Helper - Inputs'!$D$15:$D$66,0),1)</f>
        <v>#N/A</v>
      </c>
      <c r="L2271" s="44" t="e">
        <f t="shared" si="71"/>
        <v>#N/A</v>
      </c>
    </row>
    <row r="2272" spans="1:12" x14ac:dyDescent="0.3">
      <c r="A2272" s="2"/>
      <c r="B2272" s="23"/>
      <c r="C2272" s="8"/>
      <c r="D2272" s="8"/>
      <c r="E2272" s="2"/>
      <c r="F2272" s="2"/>
      <c r="G2272" s="8"/>
      <c r="I2272" t="e">
        <f>INDEX('Helper - Drop-downs'!$C$12:$C$24,MATCH(C2272,'Helper - Drop-downs'!$A$12:$A$24,0))</f>
        <v>#N/A</v>
      </c>
      <c r="J2272" s="44" t="str">
        <f t="shared" si="70"/>
        <v xml:space="preserve"> - </v>
      </c>
      <c r="K2272" s="44" t="e">
        <f>INDEX('Helper - Inputs'!$G$15:$G$66,MATCH(J2272,'Helper - Inputs'!$D$15:$D$66,0),1)</f>
        <v>#N/A</v>
      </c>
      <c r="L2272" s="44" t="e">
        <f t="shared" si="71"/>
        <v>#N/A</v>
      </c>
    </row>
    <row r="2273" spans="1:12" x14ac:dyDescent="0.3">
      <c r="A2273" s="2"/>
      <c r="B2273" s="23"/>
      <c r="C2273" s="8"/>
      <c r="D2273" s="8"/>
      <c r="E2273" s="2"/>
      <c r="F2273" s="2"/>
      <c r="G2273" s="8"/>
      <c r="I2273" t="e">
        <f>INDEX('Helper - Drop-downs'!$C$12:$C$24,MATCH(C2273,'Helper - Drop-downs'!$A$12:$A$24,0))</f>
        <v>#N/A</v>
      </c>
      <c r="J2273" s="44" t="str">
        <f t="shared" si="70"/>
        <v xml:space="preserve"> - </v>
      </c>
      <c r="K2273" s="44" t="e">
        <f>INDEX('Helper - Inputs'!$G$15:$G$66,MATCH(J2273,'Helper - Inputs'!$D$15:$D$66,0),1)</f>
        <v>#N/A</v>
      </c>
      <c r="L2273" s="44" t="e">
        <f t="shared" si="71"/>
        <v>#N/A</v>
      </c>
    </row>
    <row r="2274" spans="1:12" x14ac:dyDescent="0.3">
      <c r="A2274" s="2"/>
      <c r="B2274" s="23"/>
      <c r="C2274" s="8"/>
      <c r="D2274" s="8"/>
      <c r="E2274" s="2"/>
      <c r="F2274" s="2"/>
      <c r="G2274" s="8"/>
      <c r="I2274" t="e">
        <f>INDEX('Helper - Drop-downs'!$C$12:$C$24,MATCH(C2274,'Helper - Drop-downs'!$A$12:$A$24,0))</f>
        <v>#N/A</v>
      </c>
      <c r="J2274" s="44" t="str">
        <f t="shared" si="70"/>
        <v xml:space="preserve"> - </v>
      </c>
      <c r="K2274" s="44" t="e">
        <f>INDEX('Helper - Inputs'!$G$15:$G$66,MATCH(J2274,'Helper - Inputs'!$D$15:$D$66,0),1)</f>
        <v>#N/A</v>
      </c>
      <c r="L2274" s="44" t="e">
        <f t="shared" si="71"/>
        <v>#N/A</v>
      </c>
    </row>
    <row r="2275" spans="1:12" x14ac:dyDescent="0.3">
      <c r="A2275" s="2"/>
      <c r="B2275" s="23"/>
      <c r="C2275" s="8"/>
      <c r="D2275" s="8"/>
      <c r="E2275" s="2"/>
      <c r="F2275" s="2"/>
      <c r="G2275" s="8"/>
      <c r="I2275" t="e">
        <f>INDEX('Helper - Drop-downs'!$C$12:$C$24,MATCH(C2275,'Helper - Drop-downs'!$A$12:$A$24,0))</f>
        <v>#N/A</v>
      </c>
      <c r="J2275" s="44" t="str">
        <f t="shared" si="70"/>
        <v xml:space="preserve"> - </v>
      </c>
      <c r="K2275" s="44" t="e">
        <f>INDEX('Helper - Inputs'!$G$15:$G$66,MATCH(J2275,'Helper - Inputs'!$D$15:$D$66,0),1)</f>
        <v>#N/A</v>
      </c>
      <c r="L2275" s="44" t="e">
        <f t="shared" si="71"/>
        <v>#N/A</v>
      </c>
    </row>
    <row r="2276" spans="1:12" x14ac:dyDescent="0.3">
      <c r="A2276" s="2"/>
      <c r="B2276" s="23"/>
      <c r="C2276" s="8"/>
      <c r="D2276" s="8"/>
      <c r="E2276" s="2"/>
      <c r="F2276" s="2"/>
      <c r="G2276" s="8"/>
      <c r="I2276" t="e">
        <f>INDEX('Helper - Drop-downs'!$C$12:$C$24,MATCH(C2276,'Helper - Drop-downs'!$A$12:$A$24,0))</f>
        <v>#N/A</v>
      </c>
      <c r="J2276" s="44" t="str">
        <f t="shared" si="70"/>
        <v xml:space="preserve"> - </v>
      </c>
      <c r="K2276" s="44" t="e">
        <f>INDEX('Helper - Inputs'!$G$15:$G$66,MATCH(J2276,'Helper - Inputs'!$D$15:$D$66,0),1)</f>
        <v>#N/A</v>
      </c>
      <c r="L2276" s="44" t="e">
        <f t="shared" si="71"/>
        <v>#N/A</v>
      </c>
    </row>
    <row r="2277" spans="1:12" x14ac:dyDescent="0.3">
      <c r="A2277" s="2"/>
      <c r="B2277" s="23"/>
      <c r="C2277" s="8"/>
      <c r="D2277" s="8"/>
      <c r="E2277" s="2"/>
      <c r="F2277" s="2"/>
      <c r="G2277" s="8"/>
      <c r="I2277" t="e">
        <f>INDEX('Helper - Drop-downs'!$C$12:$C$24,MATCH(C2277,'Helper - Drop-downs'!$A$12:$A$24,0))</f>
        <v>#N/A</v>
      </c>
      <c r="J2277" s="44" t="str">
        <f t="shared" si="70"/>
        <v xml:space="preserve"> - </v>
      </c>
      <c r="K2277" s="44" t="e">
        <f>INDEX('Helper - Inputs'!$G$15:$G$66,MATCH(J2277,'Helper - Inputs'!$D$15:$D$66,0),1)</f>
        <v>#N/A</v>
      </c>
      <c r="L2277" s="44" t="e">
        <f t="shared" si="71"/>
        <v>#N/A</v>
      </c>
    </row>
    <row r="2278" spans="1:12" x14ac:dyDescent="0.3">
      <c r="A2278" s="2"/>
      <c r="B2278" s="23"/>
      <c r="C2278" s="8"/>
      <c r="D2278" s="8"/>
      <c r="E2278" s="2"/>
      <c r="F2278" s="2"/>
      <c r="G2278" s="8"/>
      <c r="I2278" t="e">
        <f>INDEX('Helper - Drop-downs'!$C$12:$C$24,MATCH(C2278,'Helper - Drop-downs'!$A$12:$A$24,0))</f>
        <v>#N/A</v>
      </c>
      <c r="J2278" s="44" t="str">
        <f t="shared" si="70"/>
        <v xml:space="preserve"> - </v>
      </c>
      <c r="K2278" s="44" t="e">
        <f>INDEX('Helper - Inputs'!$G$15:$G$66,MATCH(J2278,'Helper - Inputs'!$D$15:$D$66,0),1)</f>
        <v>#N/A</v>
      </c>
      <c r="L2278" s="44" t="e">
        <f t="shared" si="71"/>
        <v>#N/A</v>
      </c>
    </row>
    <row r="2279" spans="1:12" x14ac:dyDescent="0.3">
      <c r="A2279" s="2"/>
      <c r="B2279" s="23"/>
      <c r="C2279" s="8"/>
      <c r="D2279" s="8"/>
      <c r="E2279" s="2"/>
      <c r="F2279" s="2"/>
      <c r="G2279" s="8"/>
      <c r="I2279" t="e">
        <f>INDEX('Helper - Drop-downs'!$C$12:$C$24,MATCH(C2279,'Helper - Drop-downs'!$A$12:$A$24,0))</f>
        <v>#N/A</v>
      </c>
      <c r="J2279" s="44" t="str">
        <f t="shared" si="70"/>
        <v xml:space="preserve"> - </v>
      </c>
      <c r="K2279" s="44" t="e">
        <f>INDEX('Helper - Inputs'!$G$15:$G$66,MATCH(J2279,'Helper - Inputs'!$D$15:$D$66,0),1)</f>
        <v>#N/A</v>
      </c>
      <c r="L2279" s="44" t="e">
        <f t="shared" si="71"/>
        <v>#N/A</v>
      </c>
    </row>
    <row r="2280" spans="1:12" x14ac:dyDescent="0.3">
      <c r="A2280" s="2"/>
      <c r="B2280" s="23"/>
      <c r="C2280" s="8"/>
      <c r="D2280" s="8"/>
      <c r="E2280" s="2"/>
      <c r="F2280" s="2"/>
      <c r="G2280" s="8"/>
      <c r="I2280" t="e">
        <f>INDEX('Helper - Drop-downs'!$C$12:$C$24,MATCH(C2280,'Helper - Drop-downs'!$A$12:$A$24,0))</f>
        <v>#N/A</v>
      </c>
      <c r="J2280" s="44" t="str">
        <f t="shared" si="70"/>
        <v xml:space="preserve"> - </v>
      </c>
      <c r="K2280" s="44" t="e">
        <f>INDEX('Helper - Inputs'!$G$15:$G$66,MATCH(J2280,'Helper - Inputs'!$D$15:$D$66,0),1)</f>
        <v>#N/A</v>
      </c>
      <c r="L2280" s="44" t="e">
        <f t="shared" si="71"/>
        <v>#N/A</v>
      </c>
    </row>
    <row r="2281" spans="1:12" x14ac:dyDescent="0.3">
      <c r="A2281" s="2"/>
      <c r="B2281" s="23"/>
      <c r="C2281" s="8"/>
      <c r="D2281" s="8"/>
      <c r="E2281" s="2"/>
      <c r="F2281" s="2"/>
      <c r="G2281" s="8"/>
      <c r="I2281" t="e">
        <f>INDEX('Helper - Drop-downs'!$C$12:$C$24,MATCH(C2281,'Helper - Drop-downs'!$A$12:$A$24,0))</f>
        <v>#N/A</v>
      </c>
      <c r="J2281" s="44" t="str">
        <f t="shared" si="70"/>
        <v xml:space="preserve"> - </v>
      </c>
      <c r="K2281" s="44" t="e">
        <f>INDEX('Helper - Inputs'!$G$15:$G$66,MATCH(J2281,'Helper - Inputs'!$D$15:$D$66,0),1)</f>
        <v>#N/A</v>
      </c>
      <c r="L2281" s="44" t="e">
        <f t="shared" si="71"/>
        <v>#N/A</v>
      </c>
    </row>
    <row r="2282" spans="1:12" x14ac:dyDescent="0.3">
      <c r="A2282" s="2"/>
      <c r="B2282" s="23"/>
      <c r="C2282" s="8"/>
      <c r="D2282" s="8"/>
      <c r="E2282" s="2"/>
      <c r="F2282" s="2"/>
      <c r="G2282" s="8"/>
      <c r="I2282" t="e">
        <f>INDEX('Helper - Drop-downs'!$C$12:$C$24,MATCH(C2282,'Helper - Drop-downs'!$A$12:$A$24,0))</f>
        <v>#N/A</v>
      </c>
      <c r="J2282" s="44" t="str">
        <f t="shared" si="70"/>
        <v xml:space="preserve"> - </v>
      </c>
      <c r="K2282" s="44" t="e">
        <f>INDEX('Helper - Inputs'!$G$15:$G$66,MATCH(J2282,'Helper - Inputs'!$D$15:$D$66,0),1)</f>
        <v>#N/A</v>
      </c>
      <c r="L2282" s="44" t="e">
        <f t="shared" si="71"/>
        <v>#N/A</v>
      </c>
    </row>
    <row r="2283" spans="1:12" x14ac:dyDescent="0.3">
      <c r="A2283" s="2"/>
      <c r="B2283" s="23"/>
      <c r="C2283" s="8"/>
      <c r="D2283" s="8"/>
      <c r="E2283" s="2"/>
      <c r="F2283" s="2"/>
      <c r="G2283" s="8"/>
      <c r="I2283" t="e">
        <f>INDEX('Helper - Drop-downs'!$C$12:$C$24,MATCH(C2283,'Helper - Drop-downs'!$A$12:$A$24,0))</f>
        <v>#N/A</v>
      </c>
      <c r="J2283" s="44" t="str">
        <f t="shared" si="70"/>
        <v xml:space="preserve"> - </v>
      </c>
      <c r="K2283" s="44" t="e">
        <f>INDEX('Helper - Inputs'!$G$15:$G$66,MATCH(J2283,'Helper - Inputs'!$D$15:$D$66,0),1)</f>
        <v>#N/A</v>
      </c>
      <c r="L2283" s="44" t="e">
        <f t="shared" si="71"/>
        <v>#N/A</v>
      </c>
    </row>
    <row r="2284" spans="1:12" x14ac:dyDescent="0.3">
      <c r="A2284" s="2"/>
      <c r="B2284" s="23"/>
      <c r="C2284" s="8"/>
      <c r="D2284" s="8"/>
      <c r="E2284" s="2"/>
      <c r="F2284" s="2"/>
      <c r="G2284" s="8"/>
      <c r="I2284" t="e">
        <f>INDEX('Helper - Drop-downs'!$C$12:$C$24,MATCH(C2284,'Helper - Drop-downs'!$A$12:$A$24,0))</f>
        <v>#N/A</v>
      </c>
      <c r="J2284" s="44" t="str">
        <f t="shared" si="70"/>
        <v xml:space="preserve"> - </v>
      </c>
      <c r="K2284" s="44" t="e">
        <f>INDEX('Helper - Inputs'!$G$15:$G$66,MATCH(J2284,'Helper - Inputs'!$D$15:$D$66,0),1)</f>
        <v>#N/A</v>
      </c>
      <c r="L2284" s="44" t="e">
        <f t="shared" si="71"/>
        <v>#N/A</v>
      </c>
    </row>
    <row r="2285" spans="1:12" x14ac:dyDescent="0.3">
      <c r="A2285" s="2"/>
      <c r="B2285" s="23"/>
      <c r="C2285" s="8"/>
      <c r="D2285" s="8"/>
      <c r="E2285" s="2"/>
      <c r="F2285" s="2"/>
      <c r="G2285" s="8"/>
      <c r="I2285" t="e">
        <f>INDEX('Helper - Drop-downs'!$C$12:$C$24,MATCH(C2285,'Helper - Drop-downs'!$A$12:$A$24,0))</f>
        <v>#N/A</v>
      </c>
      <c r="J2285" s="44" t="str">
        <f t="shared" si="70"/>
        <v xml:space="preserve"> - </v>
      </c>
      <c r="K2285" s="44" t="e">
        <f>INDEX('Helper - Inputs'!$G$15:$G$66,MATCH(J2285,'Helper - Inputs'!$D$15:$D$66,0),1)</f>
        <v>#N/A</v>
      </c>
      <c r="L2285" s="44" t="e">
        <f t="shared" si="71"/>
        <v>#N/A</v>
      </c>
    </row>
    <row r="2286" spans="1:12" x14ac:dyDescent="0.3">
      <c r="A2286" s="2"/>
      <c r="B2286" s="23"/>
      <c r="C2286" s="8"/>
      <c r="D2286" s="8"/>
      <c r="E2286" s="2"/>
      <c r="F2286" s="2"/>
      <c r="G2286" s="8"/>
      <c r="I2286" t="e">
        <f>INDEX('Helper - Drop-downs'!$C$12:$C$24,MATCH(C2286,'Helper - Drop-downs'!$A$12:$A$24,0))</f>
        <v>#N/A</v>
      </c>
      <c r="J2286" s="44" t="str">
        <f t="shared" si="70"/>
        <v xml:space="preserve"> - </v>
      </c>
      <c r="K2286" s="44" t="e">
        <f>INDEX('Helper - Inputs'!$G$15:$G$66,MATCH(J2286,'Helper - Inputs'!$D$15:$D$66,0),1)</f>
        <v>#N/A</v>
      </c>
      <c r="L2286" s="44" t="e">
        <f t="shared" si="71"/>
        <v>#N/A</v>
      </c>
    </row>
    <row r="2287" spans="1:12" x14ac:dyDescent="0.3">
      <c r="A2287" s="2"/>
      <c r="B2287" s="23"/>
      <c r="C2287" s="8"/>
      <c r="D2287" s="8"/>
      <c r="E2287" s="2"/>
      <c r="F2287" s="2"/>
      <c r="G2287" s="8"/>
      <c r="I2287" t="e">
        <f>INDEX('Helper - Drop-downs'!$C$12:$C$24,MATCH(C2287,'Helper - Drop-downs'!$A$12:$A$24,0))</f>
        <v>#N/A</v>
      </c>
      <c r="J2287" s="44" t="str">
        <f t="shared" si="70"/>
        <v xml:space="preserve"> - </v>
      </c>
      <c r="K2287" s="44" t="e">
        <f>INDEX('Helper - Inputs'!$G$15:$G$66,MATCH(J2287,'Helper - Inputs'!$D$15:$D$66,0),1)</f>
        <v>#N/A</v>
      </c>
      <c r="L2287" s="44" t="e">
        <f t="shared" si="71"/>
        <v>#N/A</v>
      </c>
    </row>
    <row r="2288" spans="1:12" x14ac:dyDescent="0.3">
      <c r="A2288" s="2"/>
      <c r="B2288" s="23"/>
      <c r="C2288" s="8"/>
      <c r="D2288" s="8"/>
      <c r="E2288" s="2"/>
      <c r="F2288" s="2"/>
      <c r="G2288" s="8"/>
      <c r="I2288" t="e">
        <f>INDEX('Helper - Drop-downs'!$C$12:$C$24,MATCH(C2288,'Helper - Drop-downs'!$A$12:$A$24,0))</f>
        <v>#N/A</v>
      </c>
      <c r="J2288" s="44" t="str">
        <f t="shared" si="70"/>
        <v xml:space="preserve"> - </v>
      </c>
      <c r="K2288" s="44" t="e">
        <f>INDEX('Helper - Inputs'!$G$15:$G$66,MATCH(J2288,'Helper - Inputs'!$D$15:$D$66,0),1)</f>
        <v>#N/A</v>
      </c>
      <c r="L2288" s="44" t="e">
        <f t="shared" si="71"/>
        <v>#N/A</v>
      </c>
    </row>
    <row r="2289" spans="1:12" x14ac:dyDescent="0.3">
      <c r="A2289" s="2"/>
      <c r="B2289" s="23"/>
      <c r="C2289" s="8"/>
      <c r="D2289" s="8"/>
      <c r="E2289" s="2"/>
      <c r="F2289" s="2"/>
      <c r="G2289" s="8"/>
      <c r="I2289" t="e">
        <f>INDEX('Helper - Drop-downs'!$C$12:$C$24,MATCH(C2289,'Helper - Drop-downs'!$A$12:$A$24,0))</f>
        <v>#N/A</v>
      </c>
      <c r="J2289" s="44" t="str">
        <f t="shared" si="70"/>
        <v xml:space="preserve"> - </v>
      </c>
      <c r="K2289" s="44" t="e">
        <f>INDEX('Helper - Inputs'!$G$15:$G$66,MATCH(J2289,'Helper - Inputs'!$D$15:$D$66,0),1)</f>
        <v>#N/A</v>
      </c>
      <c r="L2289" s="44" t="e">
        <f t="shared" si="71"/>
        <v>#N/A</v>
      </c>
    </row>
    <row r="2290" spans="1:12" x14ac:dyDescent="0.3">
      <c r="A2290" s="2"/>
      <c r="B2290" s="23"/>
      <c r="C2290" s="8"/>
      <c r="D2290" s="8"/>
      <c r="E2290" s="2"/>
      <c r="F2290" s="2"/>
      <c r="G2290" s="8"/>
      <c r="I2290" t="e">
        <f>INDEX('Helper - Drop-downs'!$C$12:$C$24,MATCH(C2290,'Helper - Drop-downs'!$A$12:$A$24,0))</f>
        <v>#N/A</v>
      </c>
      <c r="J2290" s="44" t="str">
        <f t="shared" si="70"/>
        <v xml:space="preserve"> - </v>
      </c>
      <c r="K2290" s="44" t="e">
        <f>INDEX('Helper - Inputs'!$G$15:$G$66,MATCH(J2290,'Helper - Inputs'!$D$15:$D$66,0),1)</f>
        <v>#N/A</v>
      </c>
      <c r="L2290" s="44" t="e">
        <f t="shared" si="71"/>
        <v>#N/A</v>
      </c>
    </row>
    <row r="2291" spans="1:12" x14ac:dyDescent="0.3">
      <c r="A2291" s="2"/>
      <c r="B2291" s="23"/>
      <c r="C2291" s="8"/>
      <c r="D2291" s="8"/>
      <c r="E2291" s="2"/>
      <c r="F2291" s="2"/>
      <c r="G2291" s="8"/>
      <c r="I2291" t="e">
        <f>INDEX('Helper - Drop-downs'!$C$12:$C$24,MATCH(C2291,'Helper - Drop-downs'!$A$12:$A$24,0))</f>
        <v>#N/A</v>
      </c>
      <c r="J2291" s="44" t="str">
        <f t="shared" si="70"/>
        <v xml:space="preserve"> - </v>
      </c>
      <c r="K2291" s="44" t="e">
        <f>INDEX('Helper - Inputs'!$G$15:$G$66,MATCH(J2291,'Helper - Inputs'!$D$15:$D$66,0),1)</f>
        <v>#N/A</v>
      </c>
      <c r="L2291" s="44" t="e">
        <f t="shared" si="71"/>
        <v>#N/A</v>
      </c>
    </row>
    <row r="2292" spans="1:12" x14ac:dyDescent="0.3">
      <c r="A2292" s="2"/>
      <c r="B2292" s="23"/>
      <c r="C2292" s="8"/>
      <c r="D2292" s="8"/>
      <c r="E2292" s="2"/>
      <c r="F2292" s="2"/>
      <c r="G2292" s="8"/>
      <c r="I2292" t="e">
        <f>INDEX('Helper - Drop-downs'!$C$12:$C$24,MATCH(C2292,'Helper - Drop-downs'!$A$12:$A$24,0))</f>
        <v>#N/A</v>
      </c>
      <c r="J2292" s="44" t="str">
        <f t="shared" si="70"/>
        <v xml:space="preserve"> - </v>
      </c>
      <c r="K2292" s="44" t="e">
        <f>INDEX('Helper - Inputs'!$G$15:$G$66,MATCH(J2292,'Helper - Inputs'!$D$15:$D$66,0),1)</f>
        <v>#N/A</v>
      </c>
      <c r="L2292" s="44" t="e">
        <f t="shared" si="71"/>
        <v>#N/A</v>
      </c>
    </row>
    <row r="2293" spans="1:12" x14ac:dyDescent="0.3">
      <c r="A2293" s="2"/>
      <c r="B2293" s="23"/>
      <c r="C2293" s="8"/>
      <c r="D2293" s="8"/>
      <c r="E2293" s="2"/>
      <c r="F2293" s="2"/>
      <c r="G2293" s="8"/>
      <c r="I2293" t="e">
        <f>INDEX('Helper - Drop-downs'!$C$12:$C$24,MATCH(C2293,'Helper - Drop-downs'!$A$12:$A$24,0))</f>
        <v>#N/A</v>
      </c>
      <c r="J2293" s="44" t="str">
        <f t="shared" si="70"/>
        <v xml:space="preserve"> - </v>
      </c>
      <c r="K2293" s="44" t="e">
        <f>INDEX('Helper - Inputs'!$G$15:$G$66,MATCH(J2293,'Helper - Inputs'!$D$15:$D$66,0),1)</f>
        <v>#N/A</v>
      </c>
      <c r="L2293" s="44" t="e">
        <f t="shared" si="71"/>
        <v>#N/A</v>
      </c>
    </row>
    <row r="2294" spans="1:12" x14ac:dyDescent="0.3">
      <c r="A2294" s="2"/>
      <c r="B2294" s="23"/>
      <c r="C2294" s="8"/>
      <c r="D2294" s="8"/>
      <c r="E2294" s="2"/>
      <c r="F2294" s="2"/>
      <c r="G2294" s="8"/>
      <c r="I2294" t="e">
        <f>INDEX('Helper - Drop-downs'!$C$12:$C$24,MATCH(C2294,'Helper - Drop-downs'!$A$12:$A$24,0))</f>
        <v>#N/A</v>
      </c>
      <c r="J2294" s="44" t="str">
        <f t="shared" si="70"/>
        <v xml:space="preserve"> - </v>
      </c>
      <c r="K2294" s="44" t="e">
        <f>INDEX('Helper - Inputs'!$G$15:$G$66,MATCH(J2294,'Helper - Inputs'!$D$15:$D$66,0),1)</f>
        <v>#N/A</v>
      </c>
      <c r="L2294" s="44" t="e">
        <f t="shared" si="71"/>
        <v>#N/A</v>
      </c>
    </row>
    <row r="2295" spans="1:12" x14ac:dyDescent="0.3">
      <c r="A2295" s="2"/>
      <c r="B2295" s="23"/>
      <c r="C2295" s="8"/>
      <c r="D2295" s="8"/>
      <c r="E2295" s="2"/>
      <c r="F2295" s="2"/>
      <c r="G2295" s="8"/>
      <c r="I2295" t="e">
        <f>INDEX('Helper - Drop-downs'!$C$12:$C$24,MATCH(C2295,'Helper - Drop-downs'!$A$12:$A$24,0))</f>
        <v>#N/A</v>
      </c>
      <c r="J2295" s="44" t="str">
        <f t="shared" si="70"/>
        <v xml:space="preserve"> - </v>
      </c>
      <c r="K2295" s="44" t="e">
        <f>INDEX('Helper - Inputs'!$G$15:$G$66,MATCH(J2295,'Helper - Inputs'!$D$15:$D$66,0),1)</f>
        <v>#N/A</v>
      </c>
      <c r="L2295" s="44" t="e">
        <f t="shared" si="71"/>
        <v>#N/A</v>
      </c>
    </row>
    <row r="2296" spans="1:12" x14ac:dyDescent="0.3">
      <c r="A2296" s="2"/>
      <c r="B2296" s="23"/>
      <c r="C2296" s="8"/>
      <c r="D2296" s="8"/>
      <c r="E2296" s="2"/>
      <c r="F2296" s="2"/>
      <c r="G2296" s="8"/>
      <c r="I2296" t="e">
        <f>INDEX('Helper - Drop-downs'!$C$12:$C$24,MATCH(C2296,'Helper - Drop-downs'!$A$12:$A$24,0))</f>
        <v>#N/A</v>
      </c>
      <c r="J2296" s="44" t="str">
        <f t="shared" si="70"/>
        <v xml:space="preserve"> - </v>
      </c>
      <c r="K2296" s="44" t="e">
        <f>INDEX('Helper - Inputs'!$G$15:$G$66,MATCH(J2296,'Helper - Inputs'!$D$15:$D$66,0),1)</f>
        <v>#N/A</v>
      </c>
      <c r="L2296" s="44" t="e">
        <f t="shared" si="71"/>
        <v>#N/A</v>
      </c>
    </row>
    <row r="2297" spans="1:12" x14ac:dyDescent="0.3">
      <c r="A2297" s="2"/>
      <c r="B2297" s="23"/>
      <c r="C2297" s="8"/>
      <c r="D2297" s="8"/>
      <c r="E2297" s="2"/>
      <c r="F2297" s="2"/>
      <c r="G2297" s="8"/>
      <c r="I2297" t="e">
        <f>INDEX('Helper - Drop-downs'!$C$12:$C$24,MATCH(C2297,'Helper - Drop-downs'!$A$12:$A$24,0))</f>
        <v>#N/A</v>
      </c>
      <c r="J2297" s="44" t="str">
        <f t="shared" si="70"/>
        <v xml:space="preserve"> - </v>
      </c>
      <c r="K2297" s="44" t="e">
        <f>INDEX('Helper - Inputs'!$G$15:$G$66,MATCH(J2297,'Helper - Inputs'!$D$15:$D$66,0),1)</f>
        <v>#N/A</v>
      </c>
      <c r="L2297" s="44" t="e">
        <f t="shared" si="71"/>
        <v>#N/A</v>
      </c>
    </row>
    <row r="2298" spans="1:12" x14ac:dyDescent="0.3">
      <c r="A2298" s="2"/>
      <c r="B2298" s="23"/>
      <c r="C2298" s="8"/>
      <c r="D2298" s="8"/>
      <c r="E2298" s="2"/>
      <c r="F2298" s="2"/>
      <c r="G2298" s="8"/>
      <c r="I2298" t="e">
        <f>INDEX('Helper - Drop-downs'!$C$12:$C$24,MATCH(C2298,'Helper - Drop-downs'!$A$12:$A$24,0))</f>
        <v>#N/A</v>
      </c>
      <c r="J2298" s="44" t="str">
        <f t="shared" si="70"/>
        <v xml:space="preserve"> - </v>
      </c>
      <c r="K2298" s="44" t="e">
        <f>INDEX('Helper - Inputs'!$G$15:$G$66,MATCH(J2298,'Helper - Inputs'!$D$15:$D$66,0),1)</f>
        <v>#N/A</v>
      </c>
      <c r="L2298" s="44" t="e">
        <f t="shared" si="71"/>
        <v>#N/A</v>
      </c>
    </row>
    <row r="2299" spans="1:12" x14ac:dyDescent="0.3">
      <c r="A2299" s="2"/>
      <c r="B2299" s="23"/>
      <c r="C2299" s="8"/>
      <c r="D2299" s="8"/>
      <c r="E2299" s="2"/>
      <c r="F2299" s="2"/>
      <c r="G2299" s="8"/>
      <c r="I2299" t="e">
        <f>INDEX('Helper - Drop-downs'!$C$12:$C$24,MATCH(C2299,'Helper - Drop-downs'!$A$12:$A$24,0))</f>
        <v>#N/A</v>
      </c>
      <c r="J2299" s="44" t="str">
        <f t="shared" si="70"/>
        <v xml:space="preserve"> - </v>
      </c>
      <c r="K2299" s="44" t="e">
        <f>INDEX('Helper - Inputs'!$G$15:$G$66,MATCH(J2299,'Helper - Inputs'!$D$15:$D$66,0),1)</f>
        <v>#N/A</v>
      </c>
      <c r="L2299" s="44" t="e">
        <f t="shared" si="71"/>
        <v>#N/A</v>
      </c>
    </row>
    <row r="2300" spans="1:12" x14ac:dyDescent="0.3">
      <c r="A2300" s="2"/>
      <c r="B2300" s="23"/>
      <c r="C2300" s="8"/>
      <c r="D2300" s="8"/>
      <c r="E2300" s="2"/>
      <c r="F2300" s="2"/>
      <c r="G2300" s="8"/>
      <c r="I2300" t="e">
        <f>INDEX('Helper - Drop-downs'!$C$12:$C$24,MATCH(C2300,'Helper - Drop-downs'!$A$12:$A$24,0))</f>
        <v>#N/A</v>
      </c>
      <c r="J2300" s="44" t="str">
        <f t="shared" si="70"/>
        <v xml:space="preserve"> - </v>
      </c>
      <c r="K2300" s="44" t="e">
        <f>INDEX('Helper - Inputs'!$G$15:$G$66,MATCH(J2300,'Helper - Inputs'!$D$15:$D$66,0),1)</f>
        <v>#N/A</v>
      </c>
      <c r="L2300" s="44" t="e">
        <f t="shared" si="71"/>
        <v>#N/A</v>
      </c>
    </row>
    <row r="2301" spans="1:12" x14ac:dyDescent="0.3">
      <c r="A2301" s="2"/>
      <c r="B2301" s="23"/>
      <c r="C2301" s="8"/>
      <c r="D2301" s="8"/>
      <c r="E2301" s="2"/>
      <c r="F2301" s="2"/>
      <c r="G2301" s="8"/>
      <c r="I2301" t="e">
        <f>INDEX('Helper - Drop-downs'!$C$12:$C$24,MATCH(C2301,'Helper - Drop-downs'!$A$12:$A$24,0))</f>
        <v>#N/A</v>
      </c>
      <c r="J2301" s="44" t="str">
        <f t="shared" si="70"/>
        <v xml:space="preserve"> - </v>
      </c>
      <c r="K2301" s="44" t="e">
        <f>INDEX('Helper - Inputs'!$G$15:$G$66,MATCH(J2301,'Helper - Inputs'!$D$15:$D$66,0),1)</f>
        <v>#N/A</v>
      </c>
      <c r="L2301" s="44" t="e">
        <f t="shared" si="71"/>
        <v>#N/A</v>
      </c>
    </row>
    <row r="2302" spans="1:12" x14ac:dyDescent="0.3">
      <c r="A2302" s="2"/>
      <c r="B2302" s="23"/>
      <c r="C2302" s="8"/>
      <c r="D2302" s="8"/>
      <c r="E2302" s="2"/>
      <c r="F2302" s="2"/>
      <c r="G2302" s="8"/>
      <c r="I2302" t="e">
        <f>INDEX('Helper - Drop-downs'!$C$12:$C$24,MATCH(C2302,'Helper - Drop-downs'!$A$12:$A$24,0))</f>
        <v>#N/A</v>
      </c>
      <c r="J2302" s="44" t="str">
        <f t="shared" si="70"/>
        <v xml:space="preserve"> - </v>
      </c>
      <c r="K2302" s="44" t="e">
        <f>INDEX('Helper - Inputs'!$G$15:$G$66,MATCH(J2302,'Helper - Inputs'!$D$15:$D$66,0),1)</f>
        <v>#N/A</v>
      </c>
      <c r="L2302" s="44" t="e">
        <f t="shared" si="71"/>
        <v>#N/A</v>
      </c>
    </row>
    <row r="2303" spans="1:12" x14ac:dyDescent="0.3">
      <c r="A2303" s="2"/>
      <c r="B2303" s="23"/>
      <c r="C2303" s="8"/>
      <c r="D2303" s="8"/>
      <c r="E2303" s="2"/>
      <c r="F2303" s="2"/>
      <c r="G2303" s="8"/>
      <c r="I2303" t="e">
        <f>INDEX('Helper - Drop-downs'!$C$12:$C$24,MATCH(C2303,'Helper - Drop-downs'!$A$12:$A$24,0))</f>
        <v>#N/A</v>
      </c>
      <c r="J2303" s="44" t="str">
        <f t="shared" si="70"/>
        <v xml:space="preserve"> - </v>
      </c>
      <c r="K2303" s="44" t="e">
        <f>INDEX('Helper - Inputs'!$G$15:$G$66,MATCH(J2303,'Helper - Inputs'!$D$15:$D$66,0),1)</f>
        <v>#N/A</v>
      </c>
      <c r="L2303" s="44" t="e">
        <f t="shared" si="71"/>
        <v>#N/A</v>
      </c>
    </row>
    <row r="2304" spans="1:12" x14ac:dyDescent="0.3">
      <c r="A2304" s="2"/>
      <c r="B2304" s="23"/>
      <c r="C2304" s="8"/>
      <c r="D2304" s="8"/>
      <c r="E2304" s="2"/>
      <c r="F2304" s="2"/>
      <c r="G2304" s="8"/>
      <c r="I2304" t="e">
        <f>INDEX('Helper - Drop-downs'!$C$12:$C$24,MATCH(C2304,'Helper - Drop-downs'!$A$12:$A$24,0))</f>
        <v>#N/A</v>
      </c>
      <c r="J2304" s="44" t="str">
        <f t="shared" si="70"/>
        <v xml:space="preserve"> - </v>
      </c>
      <c r="K2304" s="44" t="e">
        <f>INDEX('Helper - Inputs'!$G$15:$G$66,MATCH(J2304,'Helper - Inputs'!$D$15:$D$66,0),1)</f>
        <v>#N/A</v>
      </c>
      <c r="L2304" s="44" t="e">
        <f t="shared" si="71"/>
        <v>#N/A</v>
      </c>
    </row>
    <row r="2305" spans="1:12" x14ac:dyDescent="0.3">
      <c r="A2305" s="2"/>
      <c r="B2305" s="23"/>
      <c r="C2305" s="8"/>
      <c r="D2305" s="8"/>
      <c r="E2305" s="2"/>
      <c r="F2305" s="2"/>
      <c r="G2305" s="8"/>
      <c r="I2305" t="e">
        <f>INDEX('Helper - Drop-downs'!$C$12:$C$24,MATCH(C2305,'Helper - Drop-downs'!$A$12:$A$24,0))</f>
        <v>#N/A</v>
      </c>
      <c r="J2305" s="44" t="str">
        <f t="shared" si="70"/>
        <v xml:space="preserve"> - </v>
      </c>
      <c r="K2305" s="44" t="e">
        <f>INDEX('Helper - Inputs'!$G$15:$G$66,MATCH(J2305,'Helper - Inputs'!$D$15:$D$66,0),1)</f>
        <v>#N/A</v>
      </c>
      <c r="L2305" s="44" t="e">
        <f t="shared" si="71"/>
        <v>#N/A</v>
      </c>
    </row>
    <row r="2306" spans="1:12" x14ac:dyDescent="0.3">
      <c r="A2306" s="2"/>
      <c r="B2306" s="23"/>
      <c r="C2306" s="8"/>
      <c r="D2306" s="8"/>
      <c r="E2306" s="2"/>
      <c r="F2306" s="2"/>
      <c r="G2306" s="8"/>
      <c r="I2306" t="e">
        <f>INDEX('Helper - Drop-downs'!$C$12:$C$24,MATCH(C2306,'Helper - Drop-downs'!$A$12:$A$24,0))</f>
        <v>#N/A</v>
      </c>
      <c r="J2306" s="44" t="str">
        <f t="shared" si="70"/>
        <v xml:space="preserve"> - </v>
      </c>
      <c r="K2306" s="44" t="e">
        <f>INDEX('Helper - Inputs'!$G$15:$G$66,MATCH(J2306,'Helper - Inputs'!$D$15:$D$66,0),1)</f>
        <v>#N/A</v>
      </c>
      <c r="L2306" s="44" t="e">
        <f t="shared" si="71"/>
        <v>#N/A</v>
      </c>
    </row>
    <row r="2307" spans="1:12" x14ac:dyDescent="0.3">
      <c r="A2307" s="2"/>
      <c r="B2307" s="23"/>
      <c r="C2307" s="8"/>
      <c r="D2307" s="8"/>
      <c r="E2307" s="2"/>
      <c r="F2307" s="2"/>
      <c r="G2307" s="8"/>
      <c r="I2307" t="e">
        <f>INDEX('Helper - Drop-downs'!$C$12:$C$24,MATCH(C2307,'Helper - Drop-downs'!$A$12:$A$24,0))</f>
        <v>#N/A</v>
      </c>
      <c r="J2307" s="44" t="str">
        <f t="shared" si="70"/>
        <v xml:space="preserve"> - </v>
      </c>
      <c r="K2307" s="44" t="e">
        <f>INDEX('Helper - Inputs'!$G$15:$G$66,MATCH(J2307,'Helper - Inputs'!$D$15:$D$66,0),1)</f>
        <v>#N/A</v>
      </c>
      <c r="L2307" s="44" t="e">
        <f t="shared" si="71"/>
        <v>#N/A</v>
      </c>
    </row>
    <row r="2308" spans="1:12" x14ac:dyDescent="0.3">
      <c r="A2308" s="2"/>
      <c r="B2308" s="23"/>
      <c r="C2308" s="8"/>
      <c r="D2308" s="8"/>
      <c r="E2308" s="2"/>
      <c r="F2308" s="2"/>
      <c r="G2308" s="8"/>
      <c r="I2308" t="e">
        <f>INDEX('Helper - Drop-downs'!$C$12:$C$24,MATCH(C2308,'Helper - Drop-downs'!$A$12:$A$24,0))</f>
        <v>#N/A</v>
      </c>
      <c r="J2308" s="44" t="str">
        <f t="shared" si="70"/>
        <v xml:space="preserve"> - </v>
      </c>
      <c r="K2308" s="44" t="e">
        <f>INDEX('Helper - Inputs'!$G$15:$G$66,MATCH(J2308,'Helper - Inputs'!$D$15:$D$66,0),1)</f>
        <v>#N/A</v>
      </c>
      <c r="L2308" s="44" t="e">
        <f t="shared" si="71"/>
        <v>#N/A</v>
      </c>
    </row>
    <row r="2309" spans="1:12" x14ac:dyDescent="0.3">
      <c r="A2309" s="2"/>
      <c r="B2309" s="23"/>
      <c r="C2309" s="8"/>
      <c r="D2309" s="8"/>
      <c r="E2309" s="2"/>
      <c r="F2309" s="2"/>
      <c r="G2309" s="8"/>
      <c r="I2309" t="e">
        <f>INDEX('Helper - Drop-downs'!$C$12:$C$24,MATCH(C2309,'Helper - Drop-downs'!$A$12:$A$24,0))</f>
        <v>#N/A</v>
      </c>
      <c r="J2309" s="44" t="str">
        <f t="shared" si="70"/>
        <v xml:space="preserve"> - </v>
      </c>
      <c r="K2309" s="44" t="e">
        <f>INDEX('Helper - Inputs'!$G$15:$G$66,MATCH(J2309,'Helper - Inputs'!$D$15:$D$66,0),1)</f>
        <v>#N/A</v>
      </c>
      <c r="L2309" s="44" t="e">
        <f t="shared" si="71"/>
        <v>#N/A</v>
      </c>
    </row>
    <row r="2310" spans="1:12" x14ac:dyDescent="0.3">
      <c r="A2310" s="2"/>
      <c r="B2310" s="23"/>
      <c r="C2310" s="8"/>
      <c r="D2310" s="8"/>
      <c r="E2310" s="2"/>
      <c r="F2310" s="2"/>
      <c r="G2310" s="8"/>
      <c r="I2310" t="e">
        <f>INDEX('Helper - Drop-downs'!$C$12:$C$24,MATCH(C2310,'Helper - Drop-downs'!$A$12:$A$24,0))</f>
        <v>#N/A</v>
      </c>
      <c r="J2310" s="44" t="str">
        <f t="shared" ref="J2310:J2373" si="72">E2310&amp;" - "&amp;F2310</f>
        <v xml:space="preserve"> - </v>
      </c>
      <c r="K2310" s="44" t="e">
        <f>INDEX('Helper - Inputs'!$G$15:$G$66,MATCH(J2310,'Helper - Inputs'!$D$15:$D$66,0),1)</f>
        <v>#N/A</v>
      </c>
      <c r="L2310" s="44" t="e">
        <f t="shared" ref="L2310:L2373" si="73">E2310&amp;" - "&amp;K2310</f>
        <v>#N/A</v>
      </c>
    </row>
    <row r="2311" spans="1:12" x14ac:dyDescent="0.3">
      <c r="A2311" s="2"/>
      <c r="B2311" s="23"/>
      <c r="C2311" s="8"/>
      <c r="D2311" s="8"/>
      <c r="E2311" s="2"/>
      <c r="F2311" s="2"/>
      <c r="G2311" s="8"/>
      <c r="I2311" t="e">
        <f>INDEX('Helper - Drop-downs'!$C$12:$C$24,MATCH(C2311,'Helper - Drop-downs'!$A$12:$A$24,0))</f>
        <v>#N/A</v>
      </c>
      <c r="J2311" s="44" t="str">
        <f t="shared" si="72"/>
        <v xml:space="preserve"> - </v>
      </c>
      <c r="K2311" s="44" t="e">
        <f>INDEX('Helper - Inputs'!$G$15:$G$66,MATCH(J2311,'Helper - Inputs'!$D$15:$D$66,0),1)</f>
        <v>#N/A</v>
      </c>
      <c r="L2311" s="44" t="e">
        <f t="shared" si="73"/>
        <v>#N/A</v>
      </c>
    </row>
    <row r="2312" spans="1:12" x14ac:dyDescent="0.3">
      <c r="A2312" s="2"/>
      <c r="B2312" s="23"/>
      <c r="C2312" s="8"/>
      <c r="D2312" s="8"/>
      <c r="E2312" s="2"/>
      <c r="F2312" s="2"/>
      <c r="G2312" s="8"/>
      <c r="I2312" t="e">
        <f>INDEX('Helper - Drop-downs'!$C$12:$C$24,MATCH(C2312,'Helper - Drop-downs'!$A$12:$A$24,0))</f>
        <v>#N/A</v>
      </c>
      <c r="J2312" s="44" t="str">
        <f t="shared" si="72"/>
        <v xml:space="preserve"> - </v>
      </c>
      <c r="K2312" s="44" t="e">
        <f>INDEX('Helper - Inputs'!$G$15:$G$66,MATCH(J2312,'Helper - Inputs'!$D$15:$D$66,0),1)</f>
        <v>#N/A</v>
      </c>
      <c r="L2312" s="44" t="e">
        <f t="shared" si="73"/>
        <v>#N/A</v>
      </c>
    </row>
    <row r="2313" spans="1:12" x14ac:dyDescent="0.3">
      <c r="A2313" s="2"/>
      <c r="B2313" s="23"/>
      <c r="C2313" s="8"/>
      <c r="D2313" s="8"/>
      <c r="E2313" s="2"/>
      <c r="F2313" s="2"/>
      <c r="G2313" s="8"/>
      <c r="I2313" t="e">
        <f>INDEX('Helper - Drop-downs'!$C$12:$C$24,MATCH(C2313,'Helper - Drop-downs'!$A$12:$A$24,0))</f>
        <v>#N/A</v>
      </c>
      <c r="J2313" s="44" t="str">
        <f t="shared" si="72"/>
        <v xml:space="preserve"> - </v>
      </c>
      <c r="K2313" s="44" t="e">
        <f>INDEX('Helper - Inputs'!$G$15:$G$66,MATCH(J2313,'Helper - Inputs'!$D$15:$D$66,0),1)</f>
        <v>#N/A</v>
      </c>
      <c r="L2313" s="44" t="e">
        <f t="shared" si="73"/>
        <v>#N/A</v>
      </c>
    </row>
    <row r="2314" spans="1:12" x14ac:dyDescent="0.3">
      <c r="A2314" s="2"/>
      <c r="B2314" s="23"/>
      <c r="C2314" s="8"/>
      <c r="D2314" s="8"/>
      <c r="E2314" s="2"/>
      <c r="F2314" s="2"/>
      <c r="G2314" s="8"/>
      <c r="I2314" t="e">
        <f>INDEX('Helper - Drop-downs'!$C$12:$C$24,MATCH(C2314,'Helper - Drop-downs'!$A$12:$A$24,0))</f>
        <v>#N/A</v>
      </c>
      <c r="J2314" s="44" t="str">
        <f t="shared" si="72"/>
        <v xml:space="preserve"> - </v>
      </c>
      <c r="K2314" s="44" t="e">
        <f>INDEX('Helper - Inputs'!$G$15:$G$66,MATCH(J2314,'Helper - Inputs'!$D$15:$D$66,0),1)</f>
        <v>#N/A</v>
      </c>
      <c r="L2314" s="44" t="e">
        <f t="shared" si="73"/>
        <v>#N/A</v>
      </c>
    </row>
    <row r="2315" spans="1:12" x14ac:dyDescent="0.3">
      <c r="A2315" s="2"/>
      <c r="B2315" s="23"/>
      <c r="C2315" s="8"/>
      <c r="D2315" s="8"/>
      <c r="E2315" s="2"/>
      <c r="F2315" s="2"/>
      <c r="G2315" s="8"/>
      <c r="I2315" t="e">
        <f>INDEX('Helper - Drop-downs'!$C$12:$C$24,MATCH(C2315,'Helper - Drop-downs'!$A$12:$A$24,0))</f>
        <v>#N/A</v>
      </c>
      <c r="J2315" s="44" t="str">
        <f t="shared" si="72"/>
        <v xml:space="preserve"> - </v>
      </c>
      <c r="K2315" s="44" t="e">
        <f>INDEX('Helper - Inputs'!$G$15:$G$66,MATCH(J2315,'Helper - Inputs'!$D$15:$D$66,0),1)</f>
        <v>#N/A</v>
      </c>
      <c r="L2315" s="44" t="e">
        <f t="shared" si="73"/>
        <v>#N/A</v>
      </c>
    </row>
    <row r="2316" spans="1:12" x14ac:dyDescent="0.3">
      <c r="A2316" s="2"/>
      <c r="B2316" s="23"/>
      <c r="C2316" s="8"/>
      <c r="D2316" s="8"/>
      <c r="E2316" s="2"/>
      <c r="F2316" s="2"/>
      <c r="G2316" s="8"/>
      <c r="I2316" t="e">
        <f>INDEX('Helper - Drop-downs'!$C$12:$C$24,MATCH(C2316,'Helper - Drop-downs'!$A$12:$A$24,0))</f>
        <v>#N/A</v>
      </c>
      <c r="J2316" s="44" t="str">
        <f t="shared" si="72"/>
        <v xml:space="preserve"> - </v>
      </c>
      <c r="K2316" s="44" t="e">
        <f>INDEX('Helper - Inputs'!$G$15:$G$66,MATCH(J2316,'Helper - Inputs'!$D$15:$D$66,0),1)</f>
        <v>#N/A</v>
      </c>
      <c r="L2316" s="44" t="e">
        <f t="shared" si="73"/>
        <v>#N/A</v>
      </c>
    </row>
    <row r="2317" spans="1:12" x14ac:dyDescent="0.3">
      <c r="A2317" s="2"/>
      <c r="B2317" s="23"/>
      <c r="C2317" s="8"/>
      <c r="D2317" s="8"/>
      <c r="E2317" s="2"/>
      <c r="F2317" s="2"/>
      <c r="G2317" s="8"/>
      <c r="I2317" t="e">
        <f>INDEX('Helper - Drop-downs'!$C$12:$C$24,MATCH(C2317,'Helper - Drop-downs'!$A$12:$A$24,0))</f>
        <v>#N/A</v>
      </c>
      <c r="J2317" s="44" t="str">
        <f t="shared" si="72"/>
        <v xml:space="preserve"> - </v>
      </c>
      <c r="K2317" s="44" t="e">
        <f>INDEX('Helper - Inputs'!$G$15:$G$66,MATCH(J2317,'Helper - Inputs'!$D$15:$D$66,0),1)</f>
        <v>#N/A</v>
      </c>
      <c r="L2317" s="44" t="e">
        <f t="shared" si="73"/>
        <v>#N/A</v>
      </c>
    </row>
    <row r="2318" spans="1:12" x14ac:dyDescent="0.3">
      <c r="A2318" s="2"/>
      <c r="B2318" s="23"/>
      <c r="C2318" s="8"/>
      <c r="D2318" s="8"/>
      <c r="E2318" s="2"/>
      <c r="F2318" s="2"/>
      <c r="G2318" s="8"/>
      <c r="I2318" t="e">
        <f>INDEX('Helper - Drop-downs'!$C$12:$C$24,MATCH(C2318,'Helper - Drop-downs'!$A$12:$A$24,0))</f>
        <v>#N/A</v>
      </c>
      <c r="J2318" s="44" t="str">
        <f t="shared" si="72"/>
        <v xml:space="preserve"> - </v>
      </c>
      <c r="K2318" s="44" t="e">
        <f>INDEX('Helper - Inputs'!$G$15:$G$66,MATCH(J2318,'Helper - Inputs'!$D$15:$D$66,0),1)</f>
        <v>#N/A</v>
      </c>
      <c r="L2318" s="44" t="e">
        <f t="shared" si="73"/>
        <v>#N/A</v>
      </c>
    </row>
    <row r="2319" spans="1:12" x14ac:dyDescent="0.3">
      <c r="A2319" s="2"/>
      <c r="B2319" s="23"/>
      <c r="C2319" s="8"/>
      <c r="D2319" s="8"/>
      <c r="E2319" s="2"/>
      <c r="F2319" s="2"/>
      <c r="G2319" s="8"/>
      <c r="I2319" t="e">
        <f>INDEX('Helper - Drop-downs'!$C$12:$C$24,MATCH(C2319,'Helper - Drop-downs'!$A$12:$A$24,0))</f>
        <v>#N/A</v>
      </c>
      <c r="J2319" s="44" t="str">
        <f t="shared" si="72"/>
        <v xml:space="preserve"> - </v>
      </c>
      <c r="K2319" s="44" t="e">
        <f>INDEX('Helper - Inputs'!$G$15:$G$66,MATCH(J2319,'Helper - Inputs'!$D$15:$D$66,0),1)</f>
        <v>#N/A</v>
      </c>
      <c r="L2319" s="44" t="e">
        <f t="shared" si="73"/>
        <v>#N/A</v>
      </c>
    </row>
    <row r="2320" spans="1:12" x14ac:dyDescent="0.3">
      <c r="A2320" s="2"/>
      <c r="B2320" s="23"/>
      <c r="C2320" s="8"/>
      <c r="D2320" s="8"/>
      <c r="E2320" s="2"/>
      <c r="F2320" s="2"/>
      <c r="G2320" s="8"/>
      <c r="I2320" t="e">
        <f>INDEX('Helper - Drop-downs'!$C$12:$C$24,MATCH(C2320,'Helper - Drop-downs'!$A$12:$A$24,0))</f>
        <v>#N/A</v>
      </c>
      <c r="J2320" s="44" t="str">
        <f t="shared" si="72"/>
        <v xml:space="preserve"> - </v>
      </c>
      <c r="K2320" s="44" t="e">
        <f>INDEX('Helper - Inputs'!$G$15:$G$66,MATCH(J2320,'Helper - Inputs'!$D$15:$D$66,0),1)</f>
        <v>#N/A</v>
      </c>
      <c r="L2320" s="44" t="e">
        <f t="shared" si="73"/>
        <v>#N/A</v>
      </c>
    </row>
    <row r="2321" spans="1:12" x14ac:dyDescent="0.3">
      <c r="A2321" s="2"/>
      <c r="B2321" s="23"/>
      <c r="C2321" s="8"/>
      <c r="D2321" s="8"/>
      <c r="E2321" s="2"/>
      <c r="F2321" s="2"/>
      <c r="G2321" s="8"/>
      <c r="I2321" t="e">
        <f>INDEX('Helper - Drop-downs'!$C$12:$C$24,MATCH(C2321,'Helper - Drop-downs'!$A$12:$A$24,0))</f>
        <v>#N/A</v>
      </c>
      <c r="J2321" s="44" t="str">
        <f t="shared" si="72"/>
        <v xml:space="preserve"> - </v>
      </c>
      <c r="K2321" s="44" t="e">
        <f>INDEX('Helper - Inputs'!$G$15:$G$66,MATCH(J2321,'Helper - Inputs'!$D$15:$D$66,0),1)</f>
        <v>#N/A</v>
      </c>
      <c r="L2321" s="44" t="e">
        <f t="shared" si="73"/>
        <v>#N/A</v>
      </c>
    </row>
    <row r="2322" spans="1:12" x14ac:dyDescent="0.3">
      <c r="A2322" s="2"/>
      <c r="B2322" s="23"/>
      <c r="C2322" s="8"/>
      <c r="D2322" s="8"/>
      <c r="E2322" s="2"/>
      <c r="F2322" s="2"/>
      <c r="G2322" s="8"/>
      <c r="I2322" t="e">
        <f>INDEX('Helper - Drop-downs'!$C$12:$C$24,MATCH(C2322,'Helper - Drop-downs'!$A$12:$A$24,0))</f>
        <v>#N/A</v>
      </c>
      <c r="J2322" s="44" t="str">
        <f t="shared" si="72"/>
        <v xml:space="preserve"> - </v>
      </c>
      <c r="K2322" s="44" t="e">
        <f>INDEX('Helper - Inputs'!$G$15:$G$66,MATCH(J2322,'Helper - Inputs'!$D$15:$D$66,0),1)</f>
        <v>#N/A</v>
      </c>
      <c r="L2322" s="44" t="e">
        <f t="shared" si="73"/>
        <v>#N/A</v>
      </c>
    </row>
    <row r="2323" spans="1:12" x14ac:dyDescent="0.3">
      <c r="A2323" s="2"/>
      <c r="B2323" s="23"/>
      <c r="C2323" s="8"/>
      <c r="D2323" s="8"/>
      <c r="E2323" s="2"/>
      <c r="F2323" s="2"/>
      <c r="G2323" s="8"/>
      <c r="I2323" t="e">
        <f>INDEX('Helper - Drop-downs'!$C$12:$C$24,MATCH(C2323,'Helper - Drop-downs'!$A$12:$A$24,0))</f>
        <v>#N/A</v>
      </c>
      <c r="J2323" s="44" t="str">
        <f t="shared" si="72"/>
        <v xml:space="preserve"> - </v>
      </c>
      <c r="K2323" s="44" t="e">
        <f>INDEX('Helper - Inputs'!$G$15:$G$66,MATCH(J2323,'Helper - Inputs'!$D$15:$D$66,0),1)</f>
        <v>#N/A</v>
      </c>
      <c r="L2323" s="44" t="e">
        <f t="shared" si="73"/>
        <v>#N/A</v>
      </c>
    </row>
    <row r="2324" spans="1:12" x14ac:dyDescent="0.3">
      <c r="A2324" s="2"/>
      <c r="B2324" s="23"/>
      <c r="C2324" s="8"/>
      <c r="D2324" s="8"/>
      <c r="E2324" s="2"/>
      <c r="F2324" s="2"/>
      <c r="G2324" s="8"/>
      <c r="I2324" t="e">
        <f>INDEX('Helper - Drop-downs'!$C$12:$C$24,MATCH(C2324,'Helper - Drop-downs'!$A$12:$A$24,0))</f>
        <v>#N/A</v>
      </c>
      <c r="J2324" s="44" t="str">
        <f t="shared" si="72"/>
        <v xml:space="preserve"> - </v>
      </c>
      <c r="K2324" s="44" t="e">
        <f>INDEX('Helper - Inputs'!$G$15:$G$66,MATCH(J2324,'Helper - Inputs'!$D$15:$D$66,0),1)</f>
        <v>#N/A</v>
      </c>
      <c r="L2324" s="44" t="e">
        <f t="shared" si="73"/>
        <v>#N/A</v>
      </c>
    </row>
    <row r="2325" spans="1:12" x14ac:dyDescent="0.3">
      <c r="A2325" s="2"/>
      <c r="B2325" s="23"/>
      <c r="C2325" s="8"/>
      <c r="D2325" s="8"/>
      <c r="E2325" s="2"/>
      <c r="F2325" s="2"/>
      <c r="G2325" s="8"/>
      <c r="I2325" t="e">
        <f>INDEX('Helper - Drop-downs'!$C$12:$C$24,MATCH(C2325,'Helper - Drop-downs'!$A$12:$A$24,0))</f>
        <v>#N/A</v>
      </c>
      <c r="J2325" s="44" t="str">
        <f t="shared" si="72"/>
        <v xml:space="preserve"> - </v>
      </c>
      <c r="K2325" s="44" t="e">
        <f>INDEX('Helper - Inputs'!$G$15:$G$66,MATCH(J2325,'Helper - Inputs'!$D$15:$D$66,0),1)</f>
        <v>#N/A</v>
      </c>
      <c r="L2325" s="44" t="e">
        <f t="shared" si="73"/>
        <v>#N/A</v>
      </c>
    </row>
    <row r="2326" spans="1:12" x14ac:dyDescent="0.3">
      <c r="A2326" s="2"/>
      <c r="B2326" s="23"/>
      <c r="C2326" s="8"/>
      <c r="D2326" s="8"/>
      <c r="E2326" s="2"/>
      <c r="F2326" s="2"/>
      <c r="G2326" s="8"/>
      <c r="I2326" t="e">
        <f>INDEX('Helper - Drop-downs'!$C$12:$C$24,MATCH(C2326,'Helper - Drop-downs'!$A$12:$A$24,0))</f>
        <v>#N/A</v>
      </c>
      <c r="J2326" s="44" t="str">
        <f t="shared" si="72"/>
        <v xml:space="preserve"> - </v>
      </c>
      <c r="K2326" s="44" t="e">
        <f>INDEX('Helper - Inputs'!$G$15:$G$66,MATCH(J2326,'Helper - Inputs'!$D$15:$D$66,0),1)</f>
        <v>#N/A</v>
      </c>
      <c r="L2326" s="44" t="e">
        <f t="shared" si="73"/>
        <v>#N/A</v>
      </c>
    </row>
    <row r="2327" spans="1:12" x14ac:dyDescent="0.3">
      <c r="A2327" s="2"/>
      <c r="B2327" s="23"/>
      <c r="C2327" s="8"/>
      <c r="D2327" s="8"/>
      <c r="E2327" s="2"/>
      <c r="F2327" s="2"/>
      <c r="G2327" s="8"/>
      <c r="I2327" t="e">
        <f>INDEX('Helper - Drop-downs'!$C$12:$C$24,MATCH(C2327,'Helper - Drop-downs'!$A$12:$A$24,0))</f>
        <v>#N/A</v>
      </c>
      <c r="J2327" s="44" t="str">
        <f t="shared" si="72"/>
        <v xml:space="preserve"> - </v>
      </c>
      <c r="K2327" s="44" t="e">
        <f>INDEX('Helper - Inputs'!$G$15:$G$66,MATCH(J2327,'Helper - Inputs'!$D$15:$D$66,0),1)</f>
        <v>#N/A</v>
      </c>
      <c r="L2327" s="44" t="e">
        <f t="shared" si="73"/>
        <v>#N/A</v>
      </c>
    </row>
    <row r="2328" spans="1:12" x14ac:dyDescent="0.3">
      <c r="A2328" s="2"/>
      <c r="B2328" s="23"/>
      <c r="C2328" s="8"/>
      <c r="D2328" s="8"/>
      <c r="E2328" s="2"/>
      <c r="F2328" s="2"/>
      <c r="G2328" s="8"/>
      <c r="I2328" t="e">
        <f>INDEX('Helper - Drop-downs'!$C$12:$C$24,MATCH(C2328,'Helper - Drop-downs'!$A$12:$A$24,0))</f>
        <v>#N/A</v>
      </c>
      <c r="J2328" s="44" t="str">
        <f t="shared" si="72"/>
        <v xml:space="preserve"> - </v>
      </c>
      <c r="K2328" s="44" t="e">
        <f>INDEX('Helper - Inputs'!$G$15:$G$66,MATCH(J2328,'Helper - Inputs'!$D$15:$D$66,0),1)</f>
        <v>#N/A</v>
      </c>
      <c r="L2328" s="44" t="e">
        <f t="shared" si="73"/>
        <v>#N/A</v>
      </c>
    </row>
    <row r="2329" spans="1:12" x14ac:dyDescent="0.3">
      <c r="A2329" s="2"/>
      <c r="B2329" s="23"/>
      <c r="C2329" s="8"/>
      <c r="D2329" s="8"/>
      <c r="E2329" s="2"/>
      <c r="F2329" s="2"/>
      <c r="G2329" s="8"/>
      <c r="I2329" t="e">
        <f>INDEX('Helper - Drop-downs'!$C$12:$C$24,MATCH(C2329,'Helper - Drop-downs'!$A$12:$A$24,0))</f>
        <v>#N/A</v>
      </c>
      <c r="J2329" s="44" t="str">
        <f t="shared" si="72"/>
        <v xml:space="preserve"> - </v>
      </c>
      <c r="K2329" s="44" t="e">
        <f>INDEX('Helper - Inputs'!$G$15:$G$66,MATCH(J2329,'Helper - Inputs'!$D$15:$D$66,0),1)</f>
        <v>#N/A</v>
      </c>
      <c r="L2329" s="44" t="e">
        <f t="shared" si="73"/>
        <v>#N/A</v>
      </c>
    </row>
    <row r="2330" spans="1:12" x14ac:dyDescent="0.3">
      <c r="A2330" s="2"/>
      <c r="B2330" s="23"/>
      <c r="C2330" s="8"/>
      <c r="D2330" s="8"/>
      <c r="E2330" s="2"/>
      <c r="F2330" s="2"/>
      <c r="G2330" s="8"/>
      <c r="I2330" t="e">
        <f>INDEX('Helper - Drop-downs'!$C$12:$C$24,MATCH(C2330,'Helper - Drop-downs'!$A$12:$A$24,0))</f>
        <v>#N/A</v>
      </c>
      <c r="J2330" s="44" t="str">
        <f t="shared" si="72"/>
        <v xml:space="preserve"> - </v>
      </c>
      <c r="K2330" s="44" t="e">
        <f>INDEX('Helper - Inputs'!$G$15:$G$66,MATCH(J2330,'Helper - Inputs'!$D$15:$D$66,0),1)</f>
        <v>#N/A</v>
      </c>
      <c r="L2330" s="44" t="e">
        <f t="shared" si="73"/>
        <v>#N/A</v>
      </c>
    </row>
    <row r="2331" spans="1:12" x14ac:dyDescent="0.3">
      <c r="A2331" s="2"/>
      <c r="B2331" s="23"/>
      <c r="C2331" s="8"/>
      <c r="D2331" s="8"/>
      <c r="E2331" s="2"/>
      <c r="F2331" s="2"/>
      <c r="G2331" s="8"/>
      <c r="I2331" t="e">
        <f>INDEX('Helper - Drop-downs'!$C$12:$C$24,MATCH(C2331,'Helper - Drop-downs'!$A$12:$A$24,0))</f>
        <v>#N/A</v>
      </c>
      <c r="J2331" s="44" t="str">
        <f t="shared" si="72"/>
        <v xml:space="preserve"> - </v>
      </c>
      <c r="K2331" s="44" t="e">
        <f>INDEX('Helper - Inputs'!$G$15:$G$66,MATCH(J2331,'Helper - Inputs'!$D$15:$D$66,0),1)</f>
        <v>#N/A</v>
      </c>
      <c r="L2331" s="44" t="e">
        <f t="shared" si="73"/>
        <v>#N/A</v>
      </c>
    </row>
    <row r="2332" spans="1:12" x14ac:dyDescent="0.3">
      <c r="A2332" s="2"/>
      <c r="B2332" s="23"/>
      <c r="C2332" s="8"/>
      <c r="D2332" s="8"/>
      <c r="E2332" s="2"/>
      <c r="F2332" s="2"/>
      <c r="G2332" s="8"/>
      <c r="I2332" t="e">
        <f>INDEX('Helper - Drop-downs'!$C$12:$C$24,MATCH(C2332,'Helper - Drop-downs'!$A$12:$A$24,0))</f>
        <v>#N/A</v>
      </c>
      <c r="J2332" s="44" t="str">
        <f t="shared" si="72"/>
        <v xml:space="preserve"> - </v>
      </c>
      <c r="K2332" s="44" t="e">
        <f>INDEX('Helper - Inputs'!$G$15:$G$66,MATCH(J2332,'Helper - Inputs'!$D$15:$D$66,0),1)</f>
        <v>#N/A</v>
      </c>
      <c r="L2332" s="44" t="e">
        <f t="shared" si="73"/>
        <v>#N/A</v>
      </c>
    </row>
    <row r="2333" spans="1:12" x14ac:dyDescent="0.3">
      <c r="A2333" s="2"/>
      <c r="B2333" s="23"/>
      <c r="C2333" s="8"/>
      <c r="D2333" s="8"/>
      <c r="E2333" s="2"/>
      <c r="F2333" s="2"/>
      <c r="G2333" s="8"/>
      <c r="I2333" t="e">
        <f>INDEX('Helper - Drop-downs'!$C$12:$C$24,MATCH(C2333,'Helper - Drop-downs'!$A$12:$A$24,0))</f>
        <v>#N/A</v>
      </c>
      <c r="J2333" s="44" t="str">
        <f t="shared" si="72"/>
        <v xml:space="preserve"> - </v>
      </c>
      <c r="K2333" s="44" t="e">
        <f>INDEX('Helper - Inputs'!$G$15:$G$66,MATCH(J2333,'Helper - Inputs'!$D$15:$D$66,0),1)</f>
        <v>#N/A</v>
      </c>
      <c r="L2333" s="44" t="e">
        <f t="shared" si="73"/>
        <v>#N/A</v>
      </c>
    </row>
    <row r="2334" spans="1:12" x14ac:dyDescent="0.3">
      <c r="A2334" s="2"/>
      <c r="B2334" s="23"/>
      <c r="C2334" s="8"/>
      <c r="D2334" s="8"/>
      <c r="E2334" s="2"/>
      <c r="F2334" s="2"/>
      <c r="G2334" s="8"/>
      <c r="I2334" t="e">
        <f>INDEX('Helper - Drop-downs'!$C$12:$C$24,MATCH(C2334,'Helper - Drop-downs'!$A$12:$A$24,0))</f>
        <v>#N/A</v>
      </c>
      <c r="J2334" s="44" t="str">
        <f t="shared" si="72"/>
        <v xml:space="preserve"> - </v>
      </c>
      <c r="K2334" s="44" t="e">
        <f>INDEX('Helper - Inputs'!$G$15:$G$66,MATCH(J2334,'Helper - Inputs'!$D$15:$D$66,0),1)</f>
        <v>#N/A</v>
      </c>
      <c r="L2334" s="44" t="e">
        <f t="shared" si="73"/>
        <v>#N/A</v>
      </c>
    </row>
    <row r="2335" spans="1:12" x14ac:dyDescent="0.3">
      <c r="A2335" s="2"/>
      <c r="B2335" s="23"/>
      <c r="C2335" s="8"/>
      <c r="D2335" s="8"/>
      <c r="E2335" s="2"/>
      <c r="F2335" s="2"/>
      <c r="G2335" s="8"/>
      <c r="I2335" t="e">
        <f>INDEX('Helper - Drop-downs'!$C$12:$C$24,MATCH(C2335,'Helper - Drop-downs'!$A$12:$A$24,0))</f>
        <v>#N/A</v>
      </c>
      <c r="J2335" s="44" t="str">
        <f t="shared" si="72"/>
        <v xml:space="preserve"> - </v>
      </c>
      <c r="K2335" s="44" t="e">
        <f>INDEX('Helper - Inputs'!$G$15:$G$66,MATCH(J2335,'Helper - Inputs'!$D$15:$D$66,0),1)</f>
        <v>#N/A</v>
      </c>
      <c r="L2335" s="44" t="e">
        <f t="shared" si="73"/>
        <v>#N/A</v>
      </c>
    </row>
    <row r="2336" spans="1:12" x14ac:dyDescent="0.3">
      <c r="A2336" s="2"/>
      <c r="B2336" s="23"/>
      <c r="C2336" s="8"/>
      <c r="D2336" s="8"/>
      <c r="E2336" s="2"/>
      <c r="F2336" s="2"/>
      <c r="G2336" s="8"/>
      <c r="I2336" t="e">
        <f>INDEX('Helper - Drop-downs'!$C$12:$C$24,MATCH(C2336,'Helper - Drop-downs'!$A$12:$A$24,0))</f>
        <v>#N/A</v>
      </c>
      <c r="J2336" s="44" t="str">
        <f t="shared" si="72"/>
        <v xml:space="preserve"> - </v>
      </c>
      <c r="K2336" s="44" t="e">
        <f>INDEX('Helper - Inputs'!$G$15:$G$66,MATCH(J2336,'Helper - Inputs'!$D$15:$D$66,0),1)</f>
        <v>#N/A</v>
      </c>
      <c r="L2336" s="44" t="e">
        <f t="shared" si="73"/>
        <v>#N/A</v>
      </c>
    </row>
    <row r="2337" spans="1:12" x14ac:dyDescent="0.3">
      <c r="A2337" s="2"/>
      <c r="B2337" s="23"/>
      <c r="C2337" s="8"/>
      <c r="D2337" s="8"/>
      <c r="E2337" s="2"/>
      <c r="F2337" s="2"/>
      <c r="G2337" s="8"/>
      <c r="I2337" t="e">
        <f>INDEX('Helper - Drop-downs'!$C$12:$C$24,MATCH(C2337,'Helper - Drop-downs'!$A$12:$A$24,0))</f>
        <v>#N/A</v>
      </c>
      <c r="J2337" s="44" t="str">
        <f t="shared" si="72"/>
        <v xml:space="preserve"> - </v>
      </c>
      <c r="K2337" s="44" t="e">
        <f>INDEX('Helper - Inputs'!$G$15:$G$66,MATCH(J2337,'Helper - Inputs'!$D$15:$D$66,0),1)</f>
        <v>#N/A</v>
      </c>
      <c r="L2337" s="44" t="e">
        <f t="shared" si="73"/>
        <v>#N/A</v>
      </c>
    </row>
    <row r="2338" spans="1:12" x14ac:dyDescent="0.3">
      <c r="A2338" s="2"/>
      <c r="B2338" s="23"/>
      <c r="C2338" s="8"/>
      <c r="D2338" s="8"/>
      <c r="E2338" s="2"/>
      <c r="F2338" s="2"/>
      <c r="G2338" s="8"/>
      <c r="I2338" t="e">
        <f>INDEX('Helper - Drop-downs'!$C$12:$C$24,MATCH(C2338,'Helper - Drop-downs'!$A$12:$A$24,0))</f>
        <v>#N/A</v>
      </c>
      <c r="J2338" s="44" t="str">
        <f t="shared" si="72"/>
        <v xml:space="preserve"> - </v>
      </c>
      <c r="K2338" s="44" t="e">
        <f>INDEX('Helper - Inputs'!$G$15:$G$66,MATCH(J2338,'Helper - Inputs'!$D$15:$D$66,0),1)</f>
        <v>#N/A</v>
      </c>
      <c r="L2338" s="44" t="e">
        <f t="shared" si="73"/>
        <v>#N/A</v>
      </c>
    </row>
    <row r="2339" spans="1:12" x14ac:dyDescent="0.3">
      <c r="A2339" s="2"/>
      <c r="B2339" s="23"/>
      <c r="C2339" s="8"/>
      <c r="D2339" s="8"/>
      <c r="E2339" s="2"/>
      <c r="F2339" s="2"/>
      <c r="G2339" s="8"/>
      <c r="I2339" t="e">
        <f>INDEX('Helper - Drop-downs'!$C$12:$C$24,MATCH(C2339,'Helper - Drop-downs'!$A$12:$A$24,0))</f>
        <v>#N/A</v>
      </c>
      <c r="J2339" s="44" t="str">
        <f t="shared" si="72"/>
        <v xml:space="preserve"> - </v>
      </c>
      <c r="K2339" s="44" t="e">
        <f>INDEX('Helper - Inputs'!$G$15:$G$66,MATCH(J2339,'Helper - Inputs'!$D$15:$D$66,0),1)</f>
        <v>#N/A</v>
      </c>
      <c r="L2339" s="44" t="e">
        <f t="shared" si="73"/>
        <v>#N/A</v>
      </c>
    </row>
    <row r="2340" spans="1:12" x14ac:dyDescent="0.3">
      <c r="A2340" s="2"/>
      <c r="B2340" s="23"/>
      <c r="C2340" s="8"/>
      <c r="D2340" s="8"/>
      <c r="E2340" s="2"/>
      <c r="F2340" s="2"/>
      <c r="G2340" s="8"/>
      <c r="I2340" t="e">
        <f>INDEX('Helper - Drop-downs'!$C$12:$C$24,MATCH(C2340,'Helper - Drop-downs'!$A$12:$A$24,0))</f>
        <v>#N/A</v>
      </c>
      <c r="J2340" s="44" t="str">
        <f t="shared" si="72"/>
        <v xml:space="preserve"> - </v>
      </c>
      <c r="K2340" s="44" t="e">
        <f>INDEX('Helper - Inputs'!$G$15:$G$66,MATCH(J2340,'Helper - Inputs'!$D$15:$D$66,0),1)</f>
        <v>#N/A</v>
      </c>
      <c r="L2340" s="44" t="e">
        <f t="shared" si="73"/>
        <v>#N/A</v>
      </c>
    </row>
    <row r="2341" spans="1:12" x14ac:dyDescent="0.3">
      <c r="A2341" s="2"/>
      <c r="B2341" s="23"/>
      <c r="C2341" s="8"/>
      <c r="D2341" s="8"/>
      <c r="E2341" s="2"/>
      <c r="F2341" s="2"/>
      <c r="G2341" s="8"/>
      <c r="I2341" t="e">
        <f>INDEX('Helper - Drop-downs'!$C$12:$C$24,MATCH(C2341,'Helper - Drop-downs'!$A$12:$A$24,0))</f>
        <v>#N/A</v>
      </c>
      <c r="J2341" s="44" t="str">
        <f t="shared" si="72"/>
        <v xml:space="preserve"> - </v>
      </c>
      <c r="K2341" s="44" t="e">
        <f>INDEX('Helper - Inputs'!$G$15:$G$66,MATCH(J2341,'Helper - Inputs'!$D$15:$D$66,0),1)</f>
        <v>#N/A</v>
      </c>
      <c r="L2341" s="44" t="e">
        <f t="shared" si="73"/>
        <v>#N/A</v>
      </c>
    </row>
    <row r="2342" spans="1:12" x14ac:dyDescent="0.3">
      <c r="A2342" s="2"/>
      <c r="B2342" s="23"/>
      <c r="C2342" s="8"/>
      <c r="D2342" s="8"/>
      <c r="E2342" s="2"/>
      <c r="F2342" s="2"/>
      <c r="G2342" s="8"/>
      <c r="I2342" t="e">
        <f>INDEX('Helper - Drop-downs'!$C$12:$C$24,MATCH(C2342,'Helper - Drop-downs'!$A$12:$A$24,0))</f>
        <v>#N/A</v>
      </c>
      <c r="J2342" s="44" t="str">
        <f t="shared" si="72"/>
        <v xml:space="preserve"> - </v>
      </c>
      <c r="K2342" s="44" t="e">
        <f>INDEX('Helper - Inputs'!$G$15:$G$66,MATCH(J2342,'Helper - Inputs'!$D$15:$D$66,0),1)</f>
        <v>#N/A</v>
      </c>
      <c r="L2342" s="44" t="e">
        <f t="shared" si="73"/>
        <v>#N/A</v>
      </c>
    </row>
    <row r="2343" spans="1:12" x14ac:dyDescent="0.3">
      <c r="A2343" s="2"/>
      <c r="B2343" s="23"/>
      <c r="C2343" s="8"/>
      <c r="D2343" s="8"/>
      <c r="E2343" s="2"/>
      <c r="F2343" s="2"/>
      <c r="G2343" s="8"/>
      <c r="I2343" t="e">
        <f>INDEX('Helper - Drop-downs'!$C$12:$C$24,MATCH(C2343,'Helper - Drop-downs'!$A$12:$A$24,0))</f>
        <v>#N/A</v>
      </c>
      <c r="J2343" s="44" t="str">
        <f t="shared" si="72"/>
        <v xml:space="preserve"> - </v>
      </c>
      <c r="K2343" s="44" t="e">
        <f>INDEX('Helper - Inputs'!$G$15:$G$66,MATCH(J2343,'Helper - Inputs'!$D$15:$D$66,0),1)</f>
        <v>#N/A</v>
      </c>
      <c r="L2343" s="44" t="e">
        <f t="shared" si="73"/>
        <v>#N/A</v>
      </c>
    </row>
    <row r="2344" spans="1:12" x14ac:dyDescent="0.3">
      <c r="A2344" s="2"/>
      <c r="B2344" s="23"/>
      <c r="C2344" s="8"/>
      <c r="D2344" s="8"/>
      <c r="E2344" s="2"/>
      <c r="F2344" s="2"/>
      <c r="G2344" s="8"/>
      <c r="I2344" t="e">
        <f>INDEX('Helper - Drop-downs'!$C$12:$C$24,MATCH(C2344,'Helper - Drop-downs'!$A$12:$A$24,0))</f>
        <v>#N/A</v>
      </c>
      <c r="J2344" s="44" t="str">
        <f t="shared" si="72"/>
        <v xml:space="preserve"> - </v>
      </c>
      <c r="K2344" s="44" t="e">
        <f>INDEX('Helper - Inputs'!$G$15:$G$66,MATCH(J2344,'Helper - Inputs'!$D$15:$D$66,0),1)</f>
        <v>#N/A</v>
      </c>
      <c r="L2344" s="44" t="e">
        <f t="shared" si="73"/>
        <v>#N/A</v>
      </c>
    </row>
    <row r="2345" spans="1:12" x14ac:dyDescent="0.3">
      <c r="A2345" s="2"/>
      <c r="B2345" s="23"/>
      <c r="C2345" s="8"/>
      <c r="D2345" s="8"/>
      <c r="E2345" s="2"/>
      <c r="F2345" s="2"/>
      <c r="G2345" s="8"/>
      <c r="I2345" t="e">
        <f>INDEX('Helper - Drop-downs'!$C$12:$C$24,MATCH(C2345,'Helper - Drop-downs'!$A$12:$A$24,0))</f>
        <v>#N/A</v>
      </c>
      <c r="J2345" s="44" t="str">
        <f t="shared" si="72"/>
        <v xml:space="preserve"> - </v>
      </c>
      <c r="K2345" s="44" t="e">
        <f>INDEX('Helper - Inputs'!$G$15:$G$66,MATCH(J2345,'Helper - Inputs'!$D$15:$D$66,0),1)</f>
        <v>#N/A</v>
      </c>
      <c r="L2345" s="44" t="e">
        <f t="shared" si="73"/>
        <v>#N/A</v>
      </c>
    </row>
    <row r="2346" spans="1:12" x14ac:dyDescent="0.3">
      <c r="A2346" s="2"/>
      <c r="B2346" s="23"/>
      <c r="C2346" s="8"/>
      <c r="D2346" s="8"/>
      <c r="E2346" s="2"/>
      <c r="F2346" s="2"/>
      <c r="G2346" s="8"/>
      <c r="I2346" t="e">
        <f>INDEX('Helper - Drop-downs'!$C$12:$C$24,MATCH(C2346,'Helper - Drop-downs'!$A$12:$A$24,0))</f>
        <v>#N/A</v>
      </c>
      <c r="J2346" s="44" t="str">
        <f t="shared" si="72"/>
        <v xml:space="preserve"> - </v>
      </c>
      <c r="K2346" s="44" t="e">
        <f>INDEX('Helper - Inputs'!$G$15:$G$66,MATCH(J2346,'Helper - Inputs'!$D$15:$D$66,0),1)</f>
        <v>#N/A</v>
      </c>
      <c r="L2346" s="44" t="e">
        <f t="shared" si="73"/>
        <v>#N/A</v>
      </c>
    </row>
    <row r="2347" spans="1:12" x14ac:dyDescent="0.3">
      <c r="A2347" s="2"/>
      <c r="B2347" s="23"/>
      <c r="C2347" s="8"/>
      <c r="D2347" s="8"/>
      <c r="E2347" s="2"/>
      <c r="F2347" s="2"/>
      <c r="G2347" s="8"/>
      <c r="I2347" t="e">
        <f>INDEX('Helper - Drop-downs'!$C$12:$C$24,MATCH(C2347,'Helper - Drop-downs'!$A$12:$A$24,0))</f>
        <v>#N/A</v>
      </c>
      <c r="J2347" s="44" t="str">
        <f t="shared" si="72"/>
        <v xml:space="preserve"> - </v>
      </c>
      <c r="K2347" s="44" t="e">
        <f>INDEX('Helper - Inputs'!$G$15:$G$66,MATCH(J2347,'Helper - Inputs'!$D$15:$D$66,0),1)</f>
        <v>#N/A</v>
      </c>
      <c r="L2347" s="44" t="e">
        <f t="shared" si="73"/>
        <v>#N/A</v>
      </c>
    </row>
    <row r="2348" spans="1:12" x14ac:dyDescent="0.3">
      <c r="A2348" s="2"/>
      <c r="B2348" s="23"/>
      <c r="C2348" s="8"/>
      <c r="D2348" s="8"/>
      <c r="E2348" s="2"/>
      <c r="F2348" s="2"/>
      <c r="G2348" s="8"/>
      <c r="I2348" t="e">
        <f>INDEX('Helper - Drop-downs'!$C$12:$C$24,MATCH(C2348,'Helper - Drop-downs'!$A$12:$A$24,0))</f>
        <v>#N/A</v>
      </c>
      <c r="J2348" s="44" t="str">
        <f t="shared" si="72"/>
        <v xml:space="preserve"> - </v>
      </c>
      <c r="K2348" s="44" t="e">
        <f>INDEX('Helper - Inputs'!$G$15:$G$66,MATCH(J2348,'Helper - Inputs'!$D$15:$D$66,0),1)</f>
        <v>#N/A</v>
      </c>
      <c r="L2348" s="44" t="e">
        <f t="shared" si="73"/>
        <v>#N/A</v>
      </c>
    </row>
    <row r="2349" spans="1:12" x14ac:dyDescent="0.3">
      <c r="A2349" s="2"/>
      <c r="B2349" s="23"/>
      <c r="C2349" s="8"/>
      <c r="D2349" s="8"/>
      <c r="E2349" s="2"/>
      <c r="F2349" s="2"/>
      <c r="G2349" s="8"/>
      <c r="I2349" t="e">
        <f>INDEX('Helper - Drop-downs'!$C$12:$C$24,MATCH(C2349,'Helper - Drop-downs'!$A$12:$A$24,0))</f>
        <v>#N/A</v>
      </c>
      <c r="J2349" s="44" t="str">
        <f t="shared" si="72"/>
        <v xml:space="preserve"> - </v>
      </c>
      <c r="K2349" s="44" t="e">
        <f>INDEX('Helper - Inputs'!$G$15:$G$66,MATCH(J2349,'Helper - Inputs'!$D$15:$D$66,0),1)</f>
        <v>#N/A</v>
      </c>
      <c r="L2349" s="44" t="e">
        <f t="shared" si="73"/>
        <v>#N/A</v>
      </c>
    </row>
    <row r="2350" spans="1:12" x14ac:dyDescent="0.3">
      <c r="A2350" s="2"/>
      <c r="B2350" s="23"/>
      <c r="C2350" s="8"/>
      <c r="D2350" s="8"/>
      <c r="E2350" s="2"/>
      <c r="F2350" s="2"/>
      <c r="G2350" s="8"/>
      <c r="I2350" t="e">
        <f>INDEX('Helper - Drop-downs'!$C$12:$C$24,MATCH(C2350,'Helper - Drop-downs'!$A$12:$A$24,0))</f>
        <v>#N/A</v>
      </c>
      <c r="J2350" s="44" t="str">
        <f t="shared" si="72"/>
        <v xml:space="preserve"> - </v>
      </c>
      <c r="K2350" s="44" t="e">
        <f>INDEX('Helper - Inputs'!$G$15:$G$66,MATCH(J2350,'Helper - Inputs'!$D$15:$D$66,0),1)</f>
        <v>#N/A</v>
      </c>
      <c r="L2350" s="44" t="e">
        <f t="shared" si="73"/>
        <v>#N/A</v>
      </c>
    </row>
    <row r="2351" spans="1:12" x14ac:dyDescent="0.3">
      <c r="A2351" s="2"/>
      <c r="B2351" s="23"/>
      <c r="C2351" s="8"/>
      <c r="D2351" s="8"/>
      <c r="E2351" s="2"/>
      <c r="F2351" s="2"/>
      <c r="G2351" s="8"/>
      <c r="I2351" t="e">
        <f>INDEX('Helper - Drop-downs'!$C$12:$C$24,MATCH(C2351,'Helper - Drop-downs'!$A$12:$A$24,0))</f>
        <v>#N/A</v>
      </c>
      <c r="J2351" s="44" t="str">
        <f t="shared" si="72"/>
        <v xml:space="preserve"> - </v>
      </c>
      <c r="K2351" s="44" t="e">
        <f>INDEX('Helper - Inputs'!$G$15:$G$66,MATCH(J2351,'Helper - Inputs'!$D$15:$D$66,0),1)</f>
        <v>#N/A</v>
      </c>
      <c r="L2351" s="44" t="e">
        <f t="shared" si="73"/>
        <v>#N/A</v>
      </c>
    </row>
    <row r="2352" spans="1:12" x14ac:dyDescent="0.3">
      <c r="A2352" s="2"/>
      <c r="B2352" s="23"/>
      <c r="C2352" s="8"/>
      <c r="D2352" s="8"/>
      <c r="E2352" s="2"/>
      <c r="F2352" s="2"/>
      <c r="G2352" s="8"/>
      <c r="I2352" t="e">
        <f>INDEX('Helper - Drop-downs'!$C$12:$C$24,MATCH(C2352,'Helper - Drop-downs'!$A$12:$A$24,0))</f>
        <v>#N/A</v>
      </c>
      <c r="J2352" s="44" t="str">
        <f t="shared" si="72"/>
        <v xml:space="preserve"> - </v>
      </c>
      <c r="K2352" s="44" t="e">
        <f>INDEX('Helper - Inputs'!$G$15:$G$66,MATCH(J2352,'Helper - Inputs'!$D$15:$D$66,0),1)</f>
        <v>#N/A</v>
      </c>
      <c r="L2352" s="44" t="e">
        <f t="shared" si="73"/>
        <v>#N/A</v>
      </c>
    </row>
    <row r="2353" spans="1:12" x14ac:dyDescent="0.3">
      <c r="A2353" s="2"/>
      <c r="B2353" s="23"/>
      <c r="C2353" s="8"/>
      <c r="D2353" s="8"/>
      <c r="E2353" s="2"/>
      <c r="F2353" s="2"/>
      <c r="G2353" s="8"/>
      <c r="I2353" t="e">
        <f>INDEX('Helper - Drop-downs'!$C$12:$C$24,MATCH(C2353,'Helper - Drop-downs'!$A$12:$A$24,0))</f>
        <v>#N/A</v>
      </c>
      <c r="J2353" s="44" t="str">
        <f t="shared" si="72"/>
        <v xml:space="preserve"> - </v>
      </c>
      <c r="K2353" s="44" t="e">
        <f>INDEX('Helper - Inputs'!$G$15:$G$66,MATCH(J2353,'Helper - Inputs'!$D$15:$D$66,0),1)</f>
        <v>#N/A</v>
      </c>
      <c r="L2353" s="44" t="e">
        <f t="shared" si="73"/>
        <v>#N/A</v>
      </c>
    </row>
    <row r="2354" spans="1:12" x14ac:dyDescent="0.3">
      <c r="A2354" s="2"/>
      <c r="B2354" s="23"/>
      <c r="C2354" s="8"/>
      <c r="D2354" s="8"/>
      <c r="E2354" s="2"/>
      <c r="F2354" s="2"/>
      <c r="G2354" s="8"/>
      <c r="I2354" t="e">
        <f>INDEX('Helper - Drop-downs'!$C$12:$C$24,MATCH(C2354,'Helper - Drop-downs'!$A$12:$A$24,0))</f>
        <v>#N/A</v>
      </c>
      <c r="J2354" s="44" t="str">
        <f t="shared" si="72"/>
        <v xml:space="preserve"> - </v>
      </c>
      <c r="K2354" s="44" t="e">
        <f>INDEX('Helper - Inputs'!$G$15:$G$66,MATCH(J2354,'Helper - Inputs'!$D$15:$D$66,0),1)</f>
        <v>#N/A</v>
      </c>
      <c r="L2354" s="44" t="e">
        <f t="shared" si="73"/>
        <v>#N/A</v>
      </c>
    </row>
    <row r="2355" spans="1:12" x14ac:dyDescent="0.3">
      <c r="A2355" s="2"/>
      <c r="B2355" s="23"/>
      <c r="C2355" s="8"/>
      <c r="D2355" s="8"/>
      <c r="E2355" s="2"/>
      <c r="F2355" s="2"/>
      <c r="G2355" s="8"/>
      <c r="I2355" t="e">
        <f>INDEX('Helper - Drop-downs'!$C$12:$C$24,MATCH(C2355,'Helper - Drop-downs'!$A$12:$A$24,0))</f>
        <v>#N/A</v>
      </c>
      <c r="J2355" s="44" t="str">
        <f t="shared" si="72"/>
        <v xml:space="preserve"> - </v>
      </c>
      <c r="K2355" s="44" t="e">
        <f>INDEX('Helper - Inputs'!$G$15:$G$66,MATCH(J2355,'Helper - Inputs'!$D$15:$D$66,0),1)</f>
        <v>#N/A</v>
      </c>
      <c r="L2355" s="44" t="e">
        <f t="shared" si="73"/>
        <v>#N/A</v>
      </c>
    </row>
    <row r="2356" spans="1:12" x14ac:dyDescent="0.3">
      <c r="A2356" s="2"/>
      <c r="B2356" s="23"/>
      <c r="C2356" s="8"/>
      <c r="D2356" s="8"/>
      <c r="E2356" s="2"/>
      <c r="F2356" s="2"/>
      <c r="G2356" s="8"/>
      <c r="I2356" t="e">
        <f>INDEX('Helper - Drop-downs'!$C$12:$C$24,MATCH(C2356,'Helper - Drop-downs'!$A$12:$A$24,0))</f>
        <v>#N/A</v>
      </c>
      <c r="J2356" s="44" t="str">
        <f t="shared" si="72"/>
        <v xml:space="preserve"> - </v>
      </c>
      <c r="K2356" s="44" t="e">
        <f>INDEX('Helper - Inputs'!$G$15:$G$66,MATCH(J2356,'Helper - Inputs'!$D$15:$D$66,0),1)</f>
        <v>#N/A</v>
      </c>
      <c r="L2356" s="44" t="e">
        <f t="shared" si="73"/>
        <v>#N/A</v>
      </c>
    </row>
    <row r="2357" spans="1:12" x14ac:dyDescent="0.3">
      <c r="A2357" s="2"/>
      <c r="B2357" s="23"/>
      <c r="C2357" s="8"/>
      <c r="D2357" s="8"/>
      <c r="E2357" s="2"/>
      <c r="F2357" s="2"/>
      <c r="G2357" s="8"/>
      <c r="I2357" t="e">
        <f>INDEX('Helper - Drop-downs'!$C$12:$C$24,MATCH(C2357,'Helper - Drop-downs'!$A$12:$A$24,0))</f>
        <v>#N/A</v>
      </c>
      <c r="J2357" s="44" t="str">
        <f t="shared" si="72"/>
        <v xml:space="preserve"> - </v>
      </c>
      <c r="K2357" s="44" t="e">
        <f>INDEX('Helper - Inputs'!$G$15:$G$66,MATCH(J2357,'Helper - Inputs'!$D$15:$D$66,0),1)</f>
        <v>#N/A</v>
      </c>
      <c r="L2357" s="44" t="e">
        <f t="shared" si="73"/>
        <v>#N/A</v>
      </c>
    </row>
    <row r="2358" spans="1:12" x14ac:dyDescent="0.3">
      <c r="A2358" s="2"/>
      <c r="B2358" s="23"/>
      <c r="C2358" s="8"/>
      <c r="D2358" s="8"/>
      <c r="E2358" s="2"/>
      <c r="F2358" s="2"/>
      <c r="G2358" s="8"/>
      <c r="I2358" t="e">
        <f>INDEX('Helper - Drop-downs'!$C$12:$C$24,MATCH(C2358,'Helper - Drop-downs'!$A$12:$A$24,0))</f>
        <v>#N/A</v>
      </c>
      <c r="J2358" s="44" t="str">
        <f t="shared" si="72"/>
        <v xml:space="preserve"> - </v>
      </c>
      <c r="K2358" s="44" t="e">
        <f>INDEX('Helper - Inputs'!$G$15:$G$66,MATCH(J2358,'Helper - Inputs'!$D$15:$D$66,0),1)</f>
        <v>#N/A</v>
      </c>
      <c r="L2358" s="44" t="e">
        <f t="shared" si="73"/>
        <v>#N/A</v>
      </c>
    </row>
    <row r="2359" spans="1:12" x14ac:dyDescent="0.3">
      <c r="A2359" s="2"/>
      <c r="B2359" s="23"/>
      <c r="C2359" s="8"/>
      <c r="D2359" s="8"/>
      <c r="E2359" s="2"/>
      <c r="F2359" s="2"/>
      <c r="G2359" s="8"/>
      <c r="I2359" t="e">
        <f>INDEX('Helper - Drop-downs'!$C$12:$C$24,MATCH(C2359,'Helper - Drop-downs'!$A$12:$A$24,0))</f>
        <v>#N/A</v>
      </c>
      <c r="J2359" s="44" t="str">
        <f t="shared" si="72"/>
        <v xml:space="preserve"> - </v>
      </c>
      <c r="K2359" s="44" t="e">
        <f>INDEX('Helper - Inputs'!$G$15:$G$66,MATCH(J2359,'Helper - Inputs'!$D$15:$D$66,0),1)</f>
        <v>#N/A</v>
      </c>
      <c r="L2359" s="44" t="e">
        <f t="shared" si="73"/>
        <v>#N/A</v>
      </c>
    </row>
    <row r="2360" spans="1:12" x14ac:dyDescent="0.3">
      <c r="A2360" s="2"/>
      <c r="B2360" s="23"/>
      <c r="C2360" s="8"/>
      <c r="D2360" s="8"/>
      <c r="E2360" s="2"/>
      <c r="F2360" s="2"/>
      <c r="G2360" s="8"/>
      <c r="I2360" t="e">
        <f>INDEX('Helper - Drop-downs'!$C$12:$C$24,MATCH(C2360,'Helper - Drop-downs'!$A$12:$A$24,0))</f>
        <v>#N/A</v>
      </c>
      <c r="J2360" s="44" t="str">
        <f t="shared" si="72"/>
        <v xml:space="preserve"> - </v>
      </c>
      <c r="K2360" s="44" t="e">
        <f>INDEX('Helper - Inputs'!$G$15:$G$66,MATCH(J2360,'Helper - Inputs'!$D$15:$D$66,0),1)</f>
        <v>#N/A</v>
      </c>
      <c r="L2360" s="44" t="e">
        <f t="shared" si="73"/>
        <v>#N/A</v>
      </c>
    </row>
    <row r="2361" spans="1:12" x14ac:dyDescent="0.3">
      <c r="A2361" s="2"/>
      <c r="B2361" s="23"/>
      <c r="C2361" s="8"/>
      <c r="D2361" s="8"/>
      <c r="E2361" s="2"/>
      <c r="F2361" s="2"/>
      <c r="G2361" s="8"/>
      <c r="I2361" t="e">
        <f>INDEX('Helper - Drop-downs'!$C$12:$C$24,MATCH(C2361,'Helper - Drop-downs'!$A$12:$A$24,0))</f>
        <v>#N/A</v>
      </c>
      <c r="J2361" s="44" t="str">
        <f t="shared" si="72"/>
        <v xml:space="preserve"> - </v>
      </c>
      <c r="K2361" s="44" t="e">
        <f>INDEX('Helper - Inputs'!$G$15:$G$66,MATCH(J2361,'Helper - Inputs'!$D$15:$D$66,0),1)</f>
        <v>#N/A</v>
      </c>
      <c r="L2361" s="44" t="e">
        <f t="shared" si="73"/>
        <v>#N/A</v>
      </c>
    </row>
    <row r="2362" spans="1:12" x14ac:dyDescent="0.3">
      <c r="A2362" s="2"/>
      <c r="B2362" s="23"/>
      <c r="C2362" s="8"/>
      <c r="D2362" s="8"/>
      <c r="E2362" s="2"/>
      <c r="F2362" s="2"/>
      <c r="G2362" s="8"/>
      <c r="I2362" t="e">
        <f>INDEX('Helper - Drop-downs'!$C$12:$C$24,MATCH(C2362,'Helper - Drop-downs'!$A$12:$A$24,0))</f>
        <v>#N/A</v>
      </c>
      <c r="J2362" s="44" t="str">
        <f t="shared" si="72"/>
        <v xml:space="preserve"> - </v>
      </c>
      <c r="K2362" s="44" t="e">
        <f>INDEX('Helper - Inputs'!$G$15:$G$66,MATCH(J2362,'Helper - Inputs'!$D$15:$D$66,0),1)</f>
        <v>#N/A</v>
      </c>
      <c r="L2362" s="44" t="e">
        <f t="shared" si="73"/>
        <v>#N/A</v>
      </c>
    </row>
    <row r="2363" spans="1:12" x14ac:dyDescent="0.3">
      <c r="A2363" s="2"/>
      <c r="B2363" s="23"/>
      <c r="C2363" s="8"/>
      <c r="D2363" s="8"/>
      <c r="E2363" s="2"/>
      <c r="F2363" s="2"/>
      <c r="G2363" s="8"/>
      <c r="I2363" t="e">
        <f>INDEX('Helper - Drop-downs'!$C$12:$C$24,MATCH(C2363,'Helper - Drop-downs'!$A$12:$A$24,0))</f>
        <v>#N/A</v>
      </c>
      <c r="J2363" s="44" t="str">
        <f t="shared" si="72"/>
        <v xml:space="preserve"> - </v>
      </c>
      <c r="K2363" s="44" t="e">
        <f>INDEX('Helper - Inputs'!$G$15:$G$66,MATCH(J2363,'Helper - Inputs'!$D$15:$D$66,0),1)</f>
        <v>#N/A</v>
      </c>
      <c r="L2363" s="44" t="e">
        <f t="shared" si="73"/>
        <v>#N/A</v>
      </c>
    </row>
    <row r="2364" spans="1:12" x14ac:dyDescent="0.3">
      <c r="A2364" s="2"/>
      <c r="B2364" s="23"/>
      <c r="C2364" s="8"/>
      <c r="D2364" s="8"/>
      <c r="E2364" s="2"/>
      <c r="F2364" s="2"/>
      <c r="G2364" s="8"/>
      <c r="I2364" t="e">
        <f>INDEX('Helper - Drop-downs'!$C$12:$C$24,MATCH(C2364,'Helper - Drop-downs'!$A$12:$A$24,0))</f>
        <v>#N/A</v>
      </c>
      <c r="J2364" s="44" t="str">
        <f t="shared" si="72"/>
        <v xml:space="preserve"> - </v>
      </c>
      <c r="K2364" s="44" t="e">
        <f>INDEX('Helper - Inputs'!$G$15:$G$66,MATCH(J2364,'Helper - Inputs'!$D$15:$D$66,0),1)</f>
        <v>#N/A</v>
      </c>
      <c r="L2364" s="44" t="e">
        <f t="shared" si="73"/>
        <v>#N/A</v>
      </c>
    </row>
    <row r="2365" spans="1:12" x14ac:dyDescent="0.3">
      <c r="A2365" s="2"/>
      <c r="B2365" s="23"/>
      <c r="C2365" s="8"/>
      <c r="D2365" s="8"/>
      <c r="E2365" s="2"/>
      <c r="F2365" s="2"/>
      <c r="G2365" s="8"/>
      <c r="I2365" t="e">
        <f>INDEX('Helper - Drop-downs'!$C$12:$C$24,MATCH(C2365,'Helper - Drop-downs'!$A$12:$A$24,0))</f>
        <v>#N/A</v>
      </c>
      <c r="J2365" s="44" t="str">
        <f t="shared" si="72"/>
        <v xml:space="preserve"> - </v>
      </c>
      <c r="K2365" s="44" t="e">
        <f>INDEX('Helper - Inputs'!$G$15:$G$66,MATCH(J2365,'Helper - Inputs'!$D$15:$D$66,0),1)</f>
        <v>#N/A</v>
      </c>
      <c r="L2365" s="44" t="e">
        <f t="shared" si="73"/>
        <v>#N/A</v>
      </c>
    </row>
    <row r="2366" spans="1:12" x14ac:dyDescent="0.3">
      <c r="A2366" s="2"/>
      <c r="B2366" s="23"/>
      <c r="C2366" s="8"/>
      <c r="D2366" s="8"/>
      <c r="E2366" s="2"/>
      <c r="F2366" s="2"/>
      <c r="G2366" s="8"/>
      <c r="I2366" t="e">
        <f>INDEX('Helper - Drop-downs'!$C$12:$C$24,MATCH(C2366,'Helper - Drop-downs'!$A$12:$A$24,0))</f>
        <v>#N/A</v>
      </c>
      <c r="J2366" s="44" t="str">
        <f t="shared" si="72"/>
        <v xml:space="preserve"> - </v>
      </c>
      <c r="K2366" s="44" t="e">
        <f>INDEX('Helper - Inputs'!$G$15:$G$66,MATCH(J2366,'Helper - Inputs'!$D$15:$D$66,0),1)</f>
        <v>#N/A</v>
      </c>
      <c r="L2366" s="44" t="e">
        <f t="shared" si="73"/>
        <v>#N/A</v>
      </c>
    </row>
    <row r="2367" spans="1:12" x14ac:dyDescent="0.3">
      <c r="A2367" s="2"/>
      <c r="B2367" s="23"/>
      <c r="C2367" s="8"/>
      <c r="D2367" s="8"/>
      <c r="E2367" s="2"/>
      <c r="F2367" s="2"/>
      <c r="G2367" s="8"/>
      <c r="I2367" t="e">
        <f>INDEX('Helper - Drop-downs'!$C$12:$C$24,MATCH(C2367,'Helper - Drop-downs'!$A$12:$A$24,0))</f>
        <v>#N/A</v>
      </c>
      <c r="J2367" s="44" t="str">
        <f t="shared" si="72"/>
        <v xml:space="preserve"> - </v>
      </c>
      <c r="K2367" s="44" t="e">
        <f>INDEX('Helper - Inputs'!$G$15:$G$66,MATCH(J2367,'Helper - Inputs'!$D$15:$D$66,0),1)</f>
        <v>#N/A</v>
      </c>
      <c r="L2367" s="44" t="e">
        <f t="shared" si="73"/>
        <v>#N/A</v>
      </c>
    </row>
    <row r="2368" spans="1:12" x14ac:dyDescent="0.3">
      <c r="A2368" s="2"/>
      <c r="B2368" s="23"/>
      <c r="C2368" s="8"/>
      <c r="D2368" s="8"/>
      <c r="E2368" s="2"/>
      <c r="F2368" s="2"/>
      <c r="G2368" s="8"/>
      <c r="I2368" t="e">
        <f>INDEX('Helper - Drop-downs'!$C$12:$C$24,MATCH(C2368,'Helper - Drop-downs'!$A$12:$A$24,0))</f>
        <v>#N/A</v>
      </c>
      <c r="J2368" s="44" t="str">
        <f t="shared" si="72"/>
        <v xml:space="preserve"> - </v>
      </c>
      <c r="K2368" s="44" t="e">
        <f>INDEX('Helper - Inputs'!$G$15:$G$66,MATCH(J2368,'Helper - Inputs'!$D$15:$D$66,0),1)</f>
        <v>#N/A</v>
      </c>
      <c r="L2368" s="44" t="e">
        <f t="shared" si="73"/>
        <v>#N/A</v>
      </c>
    </row>
    <row r="2369" spans="1:12" x14ac:dyDescent="0.3">
      <c r="A2369" s="2"/>
      <c r="B2369" s="23"/>
      <c r="C2369" s="8"/>
      <c r="D2369" s="8"/>
      <c r="E2369" s="2"/>
      <c r="F2369" s="2"/>
      <c r="G2369" s="8"/>
      <c r="I2369" t="e">
        <f>INDEX('Helper - Drop-downs'!$C$12:$C$24,MATCH(C2369,'Helper - Drop-downs'!$A$12:$A$24,0))</f>
        <v>#N/A</v>
      </c>
      <c r="J2369" s="44" t="str">
        <f t="shared" si="72"/>
        <v xml:space="preserve"> - </v>
      </c>
      <c r="K2369" s="44" t="e">
        <f>INDEX('Helper - Inputs'!$G$15:$G$66,MATCH(J2369,'Helper - Inputs'!$D$15:$D$66,0),1)</f>
        <v>#N/A</v>
      </c>
      <c r="L2369" s="44" t="e">
        <f t="shared" si="73"/>
        <v>#N/A</v>
      </c>
    </row>
    <row r="2370" spans="1:12" x14ac:dyDescent="0.3">
      <c r="A2370" s="2"/>
      <c r="B2370" s="23"/>
      <c r="C2370" s="8"/>
      <c r="D2370" s="8"/>
      <c r="E2370" s="2"/>
      <c r="F2370" s="2"/>
      <c r="G2370" s="8"/>
      <c r="I2370" t="e">
        <f>INDEX('Helper - Drop-downs'!$C$12:$C$24,MATCH(C2370,'Helper - Drop-downs'!$A$12:$A$24,0))</f>
        <v>#N/A</v>
      </c>
      <c r="J2370" s="44" t="str">
        <f t="shared" si="72"/>
        <v xml:space="preserve"> - </v>
      </c>
      <c r="K2370" s="44" t="e">
        <f>INDEX('Helper - Inputs'!$G$15:$G$66,MATCH(J2370,'Helper - Inputs'!$D$15:$D$66,0),1)</f>
        <v>#N/A</v>
      </c>
      <c r="L2370" s="44" t="e">
        <f t="shared" si="73"/>
        <v>#N/A</v>
      </c>
    </row>
    <row r="2371" spans="1:12" x14ac:dyDescent="0.3">
      <c r="A2371" s="2"/>
      <c r="B2371" s="23"/>
      <c r="C2371" s="8"/>
      <c r="D2371" s="8"/>
      <c r="E2371" s="2"/>
      <c r="F2371" s="2"/>
      <c r="G2371" s="8"/>
      <c r="I2371" t="e">
        <f>INDEX('Helper - Drop-downs'!$C$12:$C$24,MATCH(C2371,'Helper - Drop-downs'!$A$12:$A$24,0))</f>
        <v>#N/A</v>
      </c>
      <c r="J2371" s="44" t="str">
        <f t="shared" si="72"/>
        <v xml:space="preserve"> - </v>
      </c>
      <c r="K2371" s="44" t="e">
        <f>INDEX('Helper - Inputs'!$G$15:$G$66,MATCH(J2371,'Helper - Inputs'!$D$15:$D$66,0),1)</f>
        <v>#N/A</v>
      </c>
      <c r="L2371" s="44" t="e">
        <f t="shared" si="73"/>
        <v>#N/A</v>
      </c>
    </row>
    <row r="2372" spans="1:12" x14ac:dyDescent="0.3">
      <c r="A2372" s="2"/>
      <c r="B2372" s="23"/>
      <c r="C2372" s="8"/>
      <c r="D2372" s="8"/>
      <c r="E2372" s="2"/>
      <c r="F2372" s="2"/>
      <c r="G2372" s="8"/>
      <c r="I2372" t="e">
        <f>INDEX('Helper - Drop-downs'!$C$12:$C$24,MATCH(C2372,'Helper - Drop-downs'!$A$12:$A$24,0))</f>
        <v>#N/A</v>
      </c>
      <c r="J2372" s="44" t="str">
        <f t="shared" si="72"/>
        <v xml:space="preserve"> - </v>
      </c>
      <c r="K2372" s="44" t="e">
        <f>INDEX('Helper - Inputs'!$G$15:$G$66,MATCH(J2372,'Helper - Inputs'!$D$15:$D$66,0),1)</f>
        <v>#N/A</v>
      </c>
      <c r="L2372" s="44" t="e">
        <f t="shared" si="73"/>
        <v>#N/A</v>
      </c>
    </row>
    <row r="2373" spans="1:12" x14ac:dyDescent="0.3">
      <c r="A2373" s="2"/>
      <c r="B2373" s="23"/>
      <c r="C2373" s="8"/>
      <c r="D2373" s="8"/>
      <c r="E2373" s="2"/>
      <c r="F2373" s="2"/>
      <c r="G2373" s="8"/>
      <c r="I2373" t="e">
        <f>INDEX('Helper - Drop-downs'!$C$12:$C$24,MATCH(C2373,'Helper - Drop-downs'!$A$12:$A$24,0))</f>
        <v>#N/A</v>
      </c>
      <c r="J2373" s="44" t="str">
        <f t="shared" si="72"/>
        <v xml:space="preserve"> - </v>
      </c>
      <c r="K2373" s="44" t="e">
        <f>INDEX('Helper - Inputs'!$G$15:$G$66,MATCH(J2373,'Helper - Inputs'!$D$15:$D$66,0),1)</f>
        <v>#N/A</v>
      </c>
      <c r="L2373" s="44" t="e">
        <f t="shared" si="73"/>
        <v>#N/A</v>
      </c>
    </row>
    <row r="2374" spans="1:12" x14ac:dyDescent="0.3">
      <c r="A2374" s="2"/>
      <c r="B2374" s="23"/>
      <c r="C2374" s="8"/>
      <c r="D2374" s="8"/>
      <c r="E2374" s="2"/>
      <c r="F2374" s="2"/>
      <c r="G2374" s="8"/>
      <c r="I2374" t="e">
        <f>INDEX('Helper - Drop-downs'!$C$12:$C$24,MATCH(C2374,'Helper - Drop-downs'!$A$12:$A$24,0))</f>
        <v>#N/A</v>
      </c>
      <c r="J2374" s="44" t="str">
        <f t="shared" ref="J2374:J2437" si="74">E2374&amp;" - "&amp;F2374</f>
        <v xml:space="preserve"> - </v>
      </c>
      <c r="K2374" s="44" t="e">
        <f>INDEX('Helper - Inputs'!$G$15:$G$66,MATCH(J2374,'Helper - Inputs'!$D$15:$D$66,0),1)</f>
        <v>#N/A</v>
      </c>
      <c r="L2374" s="44" t="e">
        <f t="shared" ref="L2374:L2437" si="75">E2374&amp;" - "&amp;K2374</f>
        <v>#N/A</v>
      </c>
    </row>
    <row r="2375" spans="1:12" x14ac:dyDescent="0.3">
      <c r="A2375" s="2"/>
      <c r="B2375" s="23"/>
      <c r="C2375" s="8"/>
      <c r="D2375" s="8"/>
      <c r="E2375" s="2"/>
      <c r="F2375" s="2"/>
      <c r="G2375" s="8"/>
      <c r="I2375" t="e">
        <f>INDEX('Helper - Drop-downs'!$C$12:$C$24,MATCH(C2375,'Helper - Drop-downs'!$A$12:$A$24,0))</f>
        <v>#N/A</v>
      </c>
      <c r="J2375" s="44" t="str">
        <f t="shared" si="74"/>
        <v xml:space="preserve"> - </v>
      </c>
      <c r="K2375" s="44" t="e">
        <f>INDEX('Helper - Inputs'!$G$15:$G$66,MATCH(J2375,'Helper - Inputs'!$D$15:$D$66,0),1)</f>
        <v>#N/A</v>
      </c>
      <c r="L2375" s="44" t="e">
        <f t="shared" si="75"/>
        <v>#N/A</v>
      </c>
    </row>
    <row r="2376" spans="1:12" x14ac:dyDescent="0.3">
      <c r="A2376" s="2"/>
      <c r="B2376" s="23"/>
      <c r="C2376" s="8"/>
      <c r="D2376" s="8"/>
      <c r="E2376" s="2"/>
      <c r="F2376" s="2"/>
      <c r="G2376" s="8"/>
      <c r="I2376" t="e">
        <f>INDEX('Helper - Drop-downs'!$C$12:$C$24,MATCH(C2376,'Helper - Drop-downs'!$A$12:$A$24,0))</f>
        <v>#N/A</v>
      </c>
      <c r="J2376" s="44" t="str">
        <f t="shared" si="74"/>
        <v xml:space="preserve"> - </v>
      </c>
      <c r="K2376" s="44" t="e">
        <f>INDEX('Helper - Inputs'!$G$15:$G$66,MATCH(J2376,'Helper - Inputs'!$D$15:$D$66,0),1)</f>
        <v>#N/A</v>
      </c>
      <c r="L2376" s="44" t="e">
        <f t="shared" si="75"/>
        <v>#N/A</v>
      </c>
    </row>
    <row r="2377" spans="1:12" x14ac:dyDescent="0.3">
      <c r="A2377" s="2"/>
      <c r="B2377" s="23"/>
      <c r="C2377" s="8"/>
      <c r="D2377" s="8"/>
      <c r="E2377" s="2"/>
      <c r="F2377" s="2"/>
      <c r="G2377" s="8"/>
      <c r="I2377" t="e">
        <f>INDEX('Helper - Drop-downs'!$C$12:$C$24,MATCH(C2377,'Helper - Drop-downs'!$A$12:$A$24,0))</f>
        <v>#N/A</v>
      </c>
      <c r="J2377" s="44" t="str">
        <f t="shared" si="74"/>
        <v xml:space="preserve"> - </v>
      </c>
      <c r="K2377" s="44" t="e">
        <f>INDEX('Helper - Inputs'!$G$15:$G$66,MATCH(J2377,'Helper - Inputs'!$D$15:$D$66,0),1)</f>
        <v>#N/A</v>
      </c>
      <c r="L2377" s="44" t="e">
        <f t="shared" si="75"/>
        <v>#N/A</v>
      </c>
    </row>
    <row r="2378" spans="1:12" x14ac:dyDescent="0.3">
      <c r="A2378" s="2"/>
      <c r="B2378" s="23"/>
      <c r="C2378" s="8"/>
      <c r="D2378" s="8"/>
      <c r="E2378" s="2"/>
      <c r="F2378" s="2"/>
      <c r="G2378" s="8"/>
      <c r="I2378" t="e">
        <f>INDEX('Helper - Drop-downs'!$C$12:$C$24,MATCH(C2378,'Helper - Drop-downs'!$A$12:$A$24,0))</f>
        <v>#N/A</v>
      </c>
      <c r="J2378" s="44" t="str">
        <f t="shared" si="74"/>
        <v xml:space="preserve"> - </v>
      </c>
      <c r="K2378" s="44" t="e">
        <f>INDEX('Helper - Inputs'!$G$15:$G$66,MATCH(J2378,'Helper - Inputs'!$D$15:$D$66,0),1)</f>
        <v>#N/A</v>
      </c>
      <c r="L2378" s="44" t="e">
        <f t="shared" si="75"/>
        <v>#N/A</v>
      </c>
    </row>
    <row r="2379" spans="1:12" x14ac:dyDescent="0.3">
      <c r="A2379" s="2"/>
      <c r="B2379" s="23"/>
      <c r="C2379" s="8"/>
      <c r="D2379" s="8"/>
      <c r="E2379" s="2"/>
      <c r="F2379" s="2"/>
      <c r="G2379" s="8"/>
      <c r="I2379" t="e">
        <f>INDEX('Helper - Drop-downs'!$C$12:$C$24,MATCH(C2379,'Helper - Drop-downs'!$A$12:$A$24,0))</f>
        <v>#N/A</v>
      </c>
      <c r="J2379" s="44" t="str">
        <f t="shared" si="74"/>
        <v xml:space="preserve"> - </v>
      </c>
      <c r="K2379" s="44" t="e">
        <f>INDEX('Helper - Inputs'!$G$15:$G$66,MATCH(J2379,'Helper - Inputs'!$D$15:$D$66,0),1)</f>
        <v>#N/A</v>
      </c>
      <c r="L2379" s="44" t="e">
        <f t="shared" si="75"/>
        <v>#N/A</v>
      </c>
    </row>
    <row r="2380" spans="1:12" x14ac:dyDescent="0.3">
      <c r="A2380" s="2"/>
      <c r="B2380" s="23"/>
      <c r="C2380" s="8"/>
      <c r="D2380" s="8"/>
      <c r="E2380" s="2"/>
      <c r="F2380" s="2"/>
      <c r="G2380" s="8"/>
      <c r="I2380" t="e">
        <f>INDEX('Helper - Drop-downs'!$C$12:$C$24,MATCH(C2380,'Helper - Drop-downs'!$A$12:$A$24,0))</f>
        <v>#N/A</v>
      </c>
      <c r="J2380" s="44" t="str">
        <f t="shared" si="74"/>
        <v xml:space="preserve"> - </v>
      </c>
      <c r="K2380" s="44" t="e">
        <f>INDEX('Helper - Inputs'!$G$15:$G$66,MATCH(J2380,'Helper - Inputs'!$D$15:$D$66,0),1)</f>
        <v>#N/A</v>
      </c>
      <c r="L2380" s="44" t="e">
        <f t="shared" si="75"/>
        <v>#N/A</v>
      </c>
    </row>
    <row r="2381" spans="1:12" x14ac:dyDescent="0.3">
      <c r="A2381" s="2"/>
      <c r="B2381" s="23"/>
      <c r="C2381" s="8"/>
      <c r="D2381" s="8"/>
      <c r="E2381" s="2"/>
      <c r="F2381" s="2"/>
      <c r="G2381" s="8"/>
      <c r="I2381" t="e">
        <f>INDEX('Helper - Drop-downs'!$C$12:$C$24,MATCH(C2381,'Helper - Drop-downs'!$A$12:$A$24,0))</f>
        <v>#N/A</v>
      </c>
      <c r="J2381" s="44" t="str">
        <f t="shared" si="74"/>
        <v xml:space="preserve"> - </v>
      </c>
      <c r="K2381" s="44" t="e">
        <f>INDEX('Helper - Inputs'!$G$15:$G$66,MATCH(J2381,'Helper - Inputs'!$D$15:$D$66,0),1)</f>
        <v>#N/A</v>
      </c>
      <c r="L2381" s="44" t="e">
        <f t="shared" si="75"/>
        <v>#N/A</v>
      </c>
    </row>
    <row r="2382" spans="1:12" x14ac:dyDescent="0.3">
      <c r="A2382" s="2"/>
      <c r="B2382" s="23"/>
      <c r="C2382" s="8"/>
      <c r="D2382" s="8"/>
      <c r="E2382" s="2"/>
      <c r="F2382" s="2"/>
      <c r="G2382" s="8"/>
      <c r="I2382" t="e">
        <f>INDEX('Helper - Drop-downs'!$C$12:$C$24,MATCH(C2382,'Helper - Drop-downs'!$A$12:$A$24,0))</f>
        <v>#N/A</v>
      </c>
      <c r="J2382" s="44" t="str">
        <f t="shared" si="74"/>
        <v xml:space="preserve"> - </v>
      </c>
      <c r="K2382" s="44" t="e">
        <f>INDEX('Helper - Inputs'!$G$15:$G$66,MATCH(J2382,'Helper - Inputs'!$D$15:$D$66,0),1)</f>
        <v>#N/A</v>
      </c>
      <c r="L2382" s="44" t="e">
        <f t="shared" si="75"/>
        <v>#N/A</v>
      </c>
    </row>
    <row r="2383" spans="1:12" x14ac:dyDescent="0.3">
      <c r="A2383" s="2"/>
      <c r="B2383" s="23"/>
      <c r="C2383" s="8"/>
      <c r="D2383" s="8"/>
      <c r="E2383" s="2"/>
      <c r="F2383" s="2"/>
      <c r="G2383" s="8"/>
      <c r="I2383" t="e">
        <f>INDEX('Helper - Drop-downs'!$C$12:$C$24,MATCH(C2383,'Helper - Drop-downs'!$A$12:$A$24,0))</f>
        <v>#N/A</v>
      </c>
      <c r="J2383" s="44" t="str">
        <f t="shared" si="74"/>
        <v xml:space="preserve"> - </v>
      </c>
      <c r="K2383" s="44" t="e">
        <f>INDEX('Helper - Inputs'!$G$15:$G$66,MATCH(J2383,'Helper - Inputs'!$D$15:$D$66,0),1)</f>
        <v>#N/A</v>
      </c>
      <c r="L2383" s="44" t="e">
        <f t="shared" si="75"/>
        <v>#N/A</v>
      </c>
    </row>
    <row r="2384" spans="1:12" x14ac:dyDescent="0.3">
      <c r="A2384" s="2"/>
      <c r="B2384" s="23"/>
      <c r="C2384" s="8"/>
      <c r="D2384" s="8"/>
      <c r="E2384" s="2"/>
      <c r="F2384" s="2"/>
      <c r="G2384" s="8"/>
      <c r="I2384" t="e">
        <f>INDEX('Helper - Drop-downs'!$C$12:$C$24,MATCH(C2384,'Helper - Drop-downs'!$A$12:$A$24,0))</f>
        <v>#N/A</v>
      </c>
      <c r="J2384" s="44" t="str">
        <f t="shared" si="74"/>
        <v xml:space="preserve"> - </v>
      </c>
      <c r="K2384" s="44" t="e">
        <f>INDEX('Helper - Inputs'!$G$15:$G$66,MATCH(J2384,'Helper - Inputs'!$D$15:$D$66,0),1)</f>
        <v>#N/A</v>
      </c>
      <c r="L2384" s="44" t="e">
        <f t="shared" si="75"/>
        <v>#N/A</v>
      </c>
    </row>
    <row r="2385" spans="1:12" x14ac:dyDescent="0.3">
      <c r="A2385" s="2"/>
      <c r="B2385" s="23"/>
      <c r="C2385" s="8"/>
      <c r="D2385" s="8"/>
      <c r="E2385" s="2"/>
      <c r="F2385" s="2"/>
      <c r="G2385" s="8"/>
      <c r="I2385" t="e">
        <f>INDEX('Helper - Drop-downs'!$C$12:$C$24,MATCH(C2385,'Helper - Drop-downs'!$A$12:$A$24,0))</f>
        <v>#N/A</v>
      </c>
      <c r="J2385" s="44" t="str">
        <f t="shared" si="74"/>
        <v xml:space="preserve"> - </v>
      </c>
      <c r="K2385" s="44" t="e">
        <f>INDEX('Helper - Inputs'!$G$15:$G$66,MATCH(J2385,'Helper - Inputs'!$D$15:$D$66,0),1)</f>
        <v>#N/A</v>
      </c>
      <c r="L2385" s="44" t="e">
        <f t="shared" si="75"/>
        <v>#N/A</v>
      </c>
    </row>
    <row r="2386" spans="1:12" x14ac:dyDescent="0.3">
      <c r="A2386" s="2"/>
      <c r="B2386" s="23"/>
      <c r="C2386" s="8"/>
      <c r="D2386" s="8"/>
      <c r="E2386" s="2"/>
      <c r="F2386" s="2"/>
      <c r="G2386" s="8"/>
      <c r="I2386" t="e">
        <f>INDEX('Helper - Drop-downs'!$C$12:$C$24,MATCH(C2386,'Helper - Drop-downs'!$A$12:$A$24,0))</f>
        <v>#N/A</v>
      </c>
      <c r="J2386" s="44" t="str">
        <f t="shared" si="74"/>
        <v xml:space="preserve"> - </v>
      </c>
      <c r="K2386" s="44" t="e">
        <f>INDEX('Helper - Inputs'!$G$15:$G$66,MATCH(J2386,'Helper - Inputs'!$D$15:$D$66,0),1)</f>
        <v>#N/A</v>
      </c>
      <c r="L2386" s="44" t="e">
        <f t="shared" si="75"/>
        <v>#N/A</v>
      </c>
    </row>
    <row r="2387" spans="1:12" x14ac:dyDescent="0.3">
      <c r="A2387" s="2"/>
      <c r="B2387" s="23"/>
      <c r="C2387" s="8"/>
      <c r="D2387" s="8"/>
      <c r="E2387" s="2"/>
      <c r="F2387" s="2"/>
      <c r="G2387" s="8"/>
      <c r="I2387" t="e">
        <f>INDEX('Helper - Drop-downs'!$C$12:$C$24,MATCH(C2387,'Helper - Drop-downs'!$A$12:$A$24,0))</f>
        <v>#N/A</v>
      </c>
      <c r="J2387" s="44" t="str">
        <f t="shared" si="74"/>
        <v xml:space="preserve"> - </v>
      </c>
      <c r="K2387" s="44" t="e">
        <f>INDEX('Helper - Inputs'!$G$15:$G$66,MATCH(J2387,'Helper - Inputs'!$D$15:$D$66,0),1)</f>
        <v>#N/A</v>
      </c>
      <c r="L2387" s="44" t="e">
        <f t="shared" si="75"/>
        <v>#N/A</v>
      </c>
    </row>
    <row r="2388" spans="1:12" x14ac:dyDescent="0.3">
      <c r="A2388" s="2"/>
      <c r="B2388" s="23"/>
      <c r="C2388" s="8"/>
      <c r="D2388" s="8"/>
      <c r="E2388" s="2"/>
      <c r="F2388" s="2"/>
      <c r="G2388" s="8"/>
      <c r="I2388" t="e">
        <f>INDEX('Helper - Drop-downs'!$C$12:$C$24,MATCH(C2388,'Helper - Drop-downs'!$A$12:$A$24,0))</f>
        <v>#N/A</v>
      </c>
      <c r="J2388" s="44" t="str">
        <f t="shared" si="74"/>
        <v xml:space="preserve"> - </v>
      </c>
      <c r="K2388" s="44" t="e">
        <f>INDEX('Helper - Inputs'!$G$15:$G$66,MATCH(J2388,'Helper - Inputs'!$D$15:$D$66,0),1)</f>
        <v>#N/A</v>
      </c>
      <c r="L2388" s="44" t="e">
        <f t="shared" si="75"/>
        <v>#N/A</v>
      </c>
    </row>
    <row r="2389" spans="1:12" x14ac:dyDescent="0.3">
      <c r="A2389" s="2"/>
      <c r="B2389" s="23"/>
      <c r="C2389" s="8"/>
      <c r="D2389" s="8"/>
      <c r="E2389" s="2"/>
      <c r="F2389" s="2"/>
      <c r="G2389" s="8"/>
      <c r="I2389" t="e">
        <f>INDEX('Helper - Drop-downs'!$C$12:$C$24,MATCH(C2389,'Helper - Drop-downs'!$A$12:$A$24,0))</f>
        <v>#N/A</v>
      </c>
      <c r="J2389" s="44" t="str">
        <f t="shared" si="74"/>
        <v xml:space="preserve"> - </v>
      </c>
      <c r="K2389" s="44" t="e">
        <f>INDEX('Helper - Inputs'!$G$15:$G$66,MATCH(J2389,'Helper - Inputs'!$D$15:$D$66,0),1)</f>
        <v>#N/A</v>
      </c>
      <c r="L2389" s="44" t="e">
        <f t="shared" si="75"/>
        <v>#N/A</v>
      </c>
    </row>
    <row r="2390" spans="1:12" x14ac:dyDescent="0.3">
      <c r="A2390" s="2"/>
      <c r="B2390" s="23"/>
      <c r="C2390" s="8"/>
      <c r="D2390" s="8"/>
      <c r="E2390" s="2"/>
      <c r="F2390" s="2"/>
      <c r="G2390" s="8"/>
      <c r="I2390" t="e">
        <f>INDEX('Helper - Drop-downs'!$C$12:$C$24,MATCH(C2390,'Helper - Drop-downs'!$A$12:$A$24,0))</f>
        <v>#N/A</v>
      </c>
      <c r="J2390" s="44" t="str">
        <f t="shared" si="74"/>
        <v xml:space="preserve"> - </v>
      </c>
      <c r="K2390" s="44" t="e">
        <f>INDEX('Helper - Inputs'!$G$15:$G$66,MATCH(J2390,'Helper - Inputs'!$D$15:$D$66,0),1)</f>
        <v>#N/A</v>
      </c>
      <c r="L2390" s="44" t="e">
        <f t="shared" si="75"/>
        <v>#N/A</v>
      </c>
    </row>
    <row r="2391" spans="1:12" x14ac:dyDescent="0.3">
      <c r="A2391" s="2"/>
      <c r="B2391" s="23"/>
      <c r="C2391" s="8"/>
      <c r="D2391" s="8"/>
      <c r="E2391" s="2"/>
      <c r="F2391" s="2"/>
      <c r="G2391" s="8"/>
      <c r="I2391" t="e">
        <f>INDEX('Helper - Drop-downs'!$C$12:$C$24,MATCH(C2391,'Helper - Drop-downs'!$A$12:$A$24,0))</f>
        <v>#N/A</v>
      </c>
      <c r="J2391" s="44" t="str">
        <f t="shared" si="74"/>
        <v xml:space="preserve"> - </v>
      </c>
      <c r="K2391" s="44" t="e">
        <f>INDEX('Helper - Inputs'!$G$15:$G$66,MATCH(J2391,'Helper - Inputs'!$D$15:$D$66,0),1)</f>
        <v>#N/A</v>
      </c>
      <c r="L2391" s="44" t="e">
        <f t="shared" si="75"/>
        <v>#N/A</v>
      </c>
    </row>
    <row r="2392" spans="1:12" x14ac:dyDescent="0.3">
      <c r="A2392" s="2"/>
      <c r="B2392" s="23"/>
      <c r="C2392" s="8"/>
      <c r="D2392" s="8"/>
      <c r="E2392" s="2"/>
      <c r="F2392" s="2"/>
      <c r="G2392" s="8"/>
      <c r="I2392" t="e">
        <f>INDEX('Helper - Drop-downs'!$C$12:$C$24,MATCH(C2392,'Helper - Drop-downs'!$A$12:$A$24,0))</f>
        <v>#N/A</v>
      </c>
      <c r="J2392" s="44" t="str">
        <f t="shared" si="74"/>
        <v xml:space="preserve"> - </v>
      </c>
      <c r="K2392" s="44" t="e">
        <f>INDEX('Helper - Inputs'!$G$15:$G$66,MATCH(J2392,'Helper - Inputs'!$D$15:$D$66,0),1)</f>
        <v>#N/A</v>
      </c>
      <c r="L2392" s="44" t="e">
        <f t="shared" si="75"/>
        <v>#N/A</v>
      </c>
    </row>
    <row r="2393" spans="1:12" x14ac:dyDescent="0.3">
      <c r="A2393" s="2"/>
      <c r="B2393" s="23"/>
      <c r="C2393" s="8"/>
      <c r="D2393" s="8"/>
      <c r="E2393" s="2"/>
      <c r="F2393" s="2"/>
      <c r="G2393" s="8"/>
      <c r="I2393" t="e">
        <f>INDEX('Helper - Drop-downs'!$C$12:$C$24,MATCH(C2393,'Helper - Drop-downs'!$A$12:$A$24,0))</f>
        <v>#N/A</v>
      </c>
      <c r="J2393" s="44" t="str">
        <f t="shared" si="74"/>
        <v xml:space="preserve"> - </v>
      </c>
      <c r="K2393" s="44" t="e">
        <f>INDEX('Helper - Inputs'!$G$15:$G$66,MATCH(J2393,'Helper - Inputs'!$D$15:$D$66,0),1)</f>
        <v>#N/A</v>
      </c>
      <c r="L2393" s="44" t="e">
        <f t="shared" si="75"/>
        <v>#N/A</v>
      </c>
    </row>
    <row r="2394" spans="1:12" x14ac:dyDescent="0.3">
      <c r="A2394" s="2"/>
      <c r="B2394" s="23"/>
      <c r="C2394" s="8"/>
      <c r="D2394" s="8"/>
      <c r="E2394" s="2"/>
      <c r="F2394" s="2"/>
      <c r="G2394" s="8"/>
      <c r="I2394" t="e">
        <f>INDEX('Helper - Drop-downs'!$C$12:$C$24,MATCH(C2394,'Helper - Drop-downs'!$A$12:$A$24,0))</f>
        <v>#N/A</v>
      </c>
      <c r="J2394" s="44" t="str">
        <f t="shared" si="74"/>
        <v xml:space="preserve"> - </v>
      </c>
      <c r="K2394" s="44" t="e">
        <f>INDEX('Helper - Inputs'!$G$15:$G$66,MATCH(J2394,'Helper - Inputs'!$D$15:$D$66,0),1)</f>
        <v>#N/A</v>
      </c>
      <c r="L2394" s="44" t="e">
        <f t="shared" si="75"/>
        <v>#N/A</v>
      </c>
    </row>
    <row r="2395" spans="1:12" x14ac:dyDescent="0.3">
      <c r="A2395" s="2"/>
      <c r="B2395" s="23"/>
      <c r="C2395" s="8"/>
      <c r="D2395" s="8"/>
      <c r="E2395" s="2"/>
      <c r="F2395" s="2"/>
      <c r="G2395" s="8"/>
      <c r="I2395" t="e">
        <f>INDEX('Helper - Drop-downs'!$C$12:$C$24,MATCH(C2395,'Helper - Drop-downs'!$A$12:$A$24,0))</f>
        <v>#N/A</v>
      </c>
      <c r="J2395" s="44" t="str">
        <f t="shared" si="74"/>
        <v xml:space="preserve"> - </v>
      </c>
      <c r="K2395" s="44" t="e">
        <f>INDEX('Helper - Inputs'!$G$15:$G$66,MATCH(J2395,'Helper - Inputs'!$D$15:$D$66,0),1)</f>
        <v>#N/A</v>
      </c>
      <c r="L2395" s="44" t="e">
        <f t="shared" si="75"/>
        <v>#N/A</v>
      </c>
    </row>
    <row r="2396" spans="1:12" x14ac:dyDescent="0.3">
      <c r="A2396" s="2"/>
      <c r="B2396" s="23"/>
      <c r="C2396" s="8"/>
      <c r="D2396" s="8"/>
      <c r="E2396" s="2"/>
      <c r="F2396" s="2"/>
      <c r="G2396" s="8"/>
      <c r="I2396" t="e">
        <f>INDEX('Helper - Drop-downs'!$C$12:$C$24,MATCH(C2396,'Helper - Drop-downs'!$A$12:$A$24,0))</f>
        <v>#N/A</v>
      </c>
      <c r="J2396" s="44" t="str">
        <f t="shared" si="74"/>
        <v xml:space="preserve"> - </v>
      </c>
      <c r="K2396" s="44" t="e">
        <f>INDEX('Helper - Inputs'!$G$15:$G$66,MATCH(J2396,'Helper - Inputs'!$D$15:$D$66,0),1)</f>
        <v>#N/A</v>
      </c>
      <c r="L2396" s="44" t="e">
        <f t="shared" si="75"/>
        <v>#N/A</v>
      </c>
    </row>
    <row r="2397" spans="1:12" x14ac:dyDescent="0.3">
      <c r="A2397" s="2"/>
      <c r="B2397" s="23"/>
      <c r="C2397" s="8"/>
      <c r="D2397" s="8"/>
      <c r="E2397" s="2"/>
      <c r="F2397" s="2"/>
      <c r="G2397" s="8"/>
      <c r="I2397" t="e">
        <f>INDEX('Helper - Drop-downs'!$C$12:$C$24,MATCH(C2397,'Helper - Drop-downs'!$A$12:$A$24,0))</f>
        <v>#N/A</v>
      </c>
      <c r="J2397" s="44" t="str">
        <f t="shared" si="74"/>
        <v xml:space="preserve"> - </v>
      </c>
      <c r="K2397" s="44" t="e">
        <f>INDEX('Helper - Inputs'!$G$15:$G$66,MATCH(J2397,'Helper - Inputs'!$D$15:$D$66,0),1)</f>
        <v>#N/A</v>
      </c>
      <c r="L2397" s="44" t="e">
        <f t="shared" si="75"/>
        <v>#N/A</v>
      </c>
    </row>
    <row r="2398" spans="1:12" x14ac:dyDescent="0.3">
      <c r="A2398" s="2"/>
      <c r="B2398" s="23"/>
      <c r="C2398" s="8"/>
      <c r="D2398" s="8"/>
      <c r="E2398" s="2"/>
      <c r="F2398" s="2"/>
      <c r="G2398" s="8"/>
      <c r="I2398" t="e">
        <f>INDEX('Helper - Drop-downs'!$C$12:$C$24,MATCH(C2398,'Helper - Drop-downs'!$A$12:$A$24,0))</f>
        <v>#N/A</v>
      </c>
      <c r="J2398" s="44" t="str">
        <f t="shared" si="74"/>
        <v xml:space="preserve"> - </v>
      </c>
      <c r="K2398" s="44" t="e">
        <f>INDEX('Helper - Inputs'!$G$15:$G$66,MATCH(J2398,'Helper - Inputs'!$D$15:$D$66,0),1)</f>
        <v>#N/A</v>
      </c>
      <c r="L2398" s="44" t="e">
        <f t="shared" si="75"/>
        <v>#N/A</v>
      </c>
    </row>
    <row r="2399" spans="1:12" x14ac:dyDescent="0.3">
      <c r="A2399" s="2"/>
      <c r="B2399" s="23"/>
      <c r="C2399" s="8"/>
      <c r="D2399" s="8"/>
      <c r="E2399" s="2"/>
      <c r="F2399" s="2"/>
      <c r="G2399" s="8"/>
      <c r="I2399" t="e">
        <f>INDEX('Helper - Drop-downs'!$C$12:$C$24,MATCH(C2399,'Helper - Drop-downs'!$A$12:$A$24,0))</f>
        <v>#N/A</v>
      </c>
      <c r="J2399" s="44" t="str">
        <f t="shared" si="74"/>
        <v xml:space="preserve"> - </v>
      </c>
      <c r="K2399" s="44" t="e">
        <f>INDEX('Helper - Inputs'!$G$15:$G$66,MATCH(J2399,'Helper - Inputs'!$D$15:$D$66,0),1)</f>
        <v>#N/A</v>
      </c>
      <c r="L2399" s="44" t="e">
        <f t="shared" si="75"/>
        <v>#N/A</v>
      </c>
    </row>
    <row r="2400" spans="1:12" x14ac:dyDescent="0.3">
      <c r="A2400" s="2"/>
      <c r="B2400" s="23"/>
      <c r="C2400" s="8"/>
      <c r="D2400" s="8"/>
      <c r="E2400" s="2"/>
      <c r="F2400" s="2"/>
      <c r="G2400" s="8"/>
      <c r="I2400" t="e">
        <f>INDEX('Helper - Drop-downs'!$C$12:$C$24,MATCH(C2400,'Helper - Drop-downs'!$A$12:$A$24,0))</f>
        <v>#N/A</v>
      </c>
      <c r="J2400" s="44" t="str">
        <f t="shared" si="74"/>
        <v xml:space="preserve"> - </v>
      </c>
      <c r="K2400" s="44" t="e">
        <f>INDEX('Helper - Inputs'!$G$15:$G$66,MATCH(J2400,'Helper - Inputs'!$D$15:$D$66,0),1)</f>
        <v>#N/A</v>
      </c>
      <c r="L2400" s="44" t="e">
        <f t="shared" si="75"/>
        <v>#N/A</v>
      </c>
    </row>
    <row r="2401" spans="1:12" x14ac:dyDescent="0.3">
      <c r="A2401" s="2"/>
      <c r="B2401" s="23"/>
      <c r="C2401" s="8"/>
      <c r="D2401" s="8"/>
      <c r="E2401" s="2"/>
      <c r="F2401" s="2"/>
      <c r="G2401" s="8"/>
      <c r="I2401" t="e">
        <f>INDEX('Helper - Drop-downs'!$C$12:$C$24,MATCH(C2401,'Helper - Drop-downs'!$A$12:$A$24,0))</f>
        <v>#N/A</v>
      </c>
      <c r="J2401" s="44" t="str">
        <f t="shared" si="74"/>
        <v xml:space="preserve"> - </v>
      </c>
      <c r="K2401" s="44" t="e">
        <f>INDEX('Helper - Inputs'!$G$15:$G$66,MATCH(J2401,'Helper - Inputs'!$D$15:$D$66,0),1)</f>
        <v>#N/A</v>
      </c>
      <c r="L2401" s="44" t="e">
        <f t="shared" si="75"/>
        <v>#N/A</v>
      </c>
    </row>
    <row r="2402" spans="1:12" x14ac:dyDescent="0.3">
      <c r="A2402" s="2"/>
      <c r="B2402" s="23"/>
      <c r="C2402" s="8"/>
      <c r="D2402" s="8"/>
      <c r="E2402" s="2"/>
      <c r="F2402" s="2"/>
      <c r="G2402" s="8"/>
      <c r="I2402" t="e">
        <f>INDEX('Helper - Drop-downs'!$C$12:$C$24,MATCH(C2402,'Helper - Drop-downs'!$A$12:$A$24,0))</f>
        <v>#N/A</v>
      </c>
      <c r="J2402" s="44" t="str">
        <f t="shared" si="74"/>
        <v xml:space="preserve"> - </v>
      </c>
      <c r="K2402" s="44" t="e">
        <f>INDEX('Helper - Inputs'!$G$15:$G$66,MATCH(J2402,'Helper - Inputs'!$D$15:$D$66,0),1)</f>
        <v>#N/A</v>
      </c>
      <c r="L2402" s="44" t="e">
        <f t="shared" si="75"/>
        <v>#N/A</v>
      </c>
    </row>
    <row r="2403" spans="1:12" x14ac:dyDescent="0.3">
      <c r="A2403" s="2"/>
      <c r="B2403" s="23"/>
      <c r="C2403" s="8"/>
      <c r="D2403" s="8"/>
      <c r="E2403" s="2"/>
      <c r="F2403" s="2"/>
      <c r="G2403" s="8"/>
      <c r="I2403" t="e">
        <f>INDEX('Helper - Drop-downs'!$C$12:$C$24,MATCH(C2403,'Helper - Drop-downs'!$A$12:$A$24,0))</f>
        <v>#N/A</v>
      </c>
      <c r="J2403" s="44" t="str">
        <f t="shared" si="74"/>
        <v xml:space="preserve"> - </v>
      </c>
      <c r="K2403" s="44" t="e">
        <f>INDEX('Helper - Inputs'!$G$15:$G$66,MATCH(J2403,'Helper - Inputs'!$D$15:$D$66,0),1)</f>
        <v>#N/A</v>
      </c>
      <c r="L2403" s="44" t="e">
        <f t="shared" si="75"/>
        <v>#N/A</v>
      </c>
    </row>
    <row r="2404" spans="1:12" x14ac:dyDescent="0.3">
      <c r="A2404" s="2"/>
      <c r="B2404" s="23"/>
      <c r="C2404" s="8"/>
      <c r="D2404" s="8"/>
      <c r="E2404" s="2"/>
      <c r="F2404" s="2"/>
      <c r="G2404" s="8"/>
      <c r="I2404" t="e">
        <f>INDEX('Helper - Drop-downs'!$C$12:$C$24,MATCH(C2404,'Helper - Drop-downs'!$A$12:$A$24,0))</f>
        <v>#N/A</v>
      </c>
      <c r="J2404" s="44" t="str">
        <f t="shared" si="74"/>
        <v xml:space="preserve"> - </v>
      </c>
      <c r="K2404" s="44" t="e">
        <f>INDEX('Helper - Inputs'!$G$15:$G$66,MATCH(J2404,'Helper - Inputs'!$D$15:$D$66,0),1)</f>
        <v>#N/A</v>
      </c>
      <c r="L2404" s="44" t="e">
        <f t="shared" si="75"/>
        <v>#N/A</v>
      </c>
    </row>
    <row r="2405" spans="1:12" x14ac:dyDescent="0.3">
      <c r="A2405" s="2"/>
      <c r="B2405" s="23"/>
      <c r="C2405" s="8"/>
      <c r="D2405" s="8"/>
      <c r="E2405" s="2"/>
      <c r="F2405" s="2"/>
      <c r="G2405" s="8"/>
      <c r="I2405" t="e">
        <f>INDEX('Helper - Drop-downs'!$C$12:$C$24,MATCH(C2405,'Helper - Drop-downs'!$A$12:$A$24,0))</f>
        <v>#N/A</v>
      </c>
      <c r="J2405" s="44" t="str">
        <f t="shared" si="74"/>
        <v xml:space="preserve"> - </v>
      </c>
      <c r="K2405" s="44" t="e">
        <f>INDEX('Helper - Inputs'!$G$15:$G$66,MATCH(J2405,'Helper - Inputs'!$D$15:$D$66,0),1)</f>
        <v>#N/A</v>
      </c>
      <c r="L2405" s="44" t="e">
        <f t="shared" si="75"/>
        <v>#N/A</v>
      </c>
    </row>
    <row r="2406" spans="1:12" x14ac:dyDescent="0.3">
      <c r="A2406" s="2"/>
      <c r="B2406" s="23"/>
      <c r="C2406" s="8"/>
      <c r="D2406" s="8"/>
      <c r="E2406" s="2"/>
      <c r="F2406" s="2"/>
      <c r="G2406" s="8"/>
      <c r="I2406" t="e">
        <f>INDEX('Helper - Drop-downs'!$C$12:$C$24,MATCH(C2406,'Helper - Drop-downs'!$A$12:$A$24,0))</f>
        <v>#N/A</v>
      </c>
      <c r="J2406" s="44" t="str">
        <f t="shared" si="74"/>
        <v xml:space="preserve"> - </v>
      </c>
      <c r="K2406" s="44" t="e">
        <f>INDEX('Helper - Inputs'!$G$15:$G$66,MATCH(J2406,'Helper - Inputs'!$D$15:$D$66,0),1)</f>
        <v>#N/A</v>
      </c>
      <c r="L2406" s="44" t="e">
        <f t="shared" si="75"/>
        <v>#N/A</v>
      </c>
    </row>
    <row r="2407" spans="1:12" x14ac:dyDescent="0.3">
      <c r="A2407" s="2"/>
      <c r="B2407" s="23"/>
      <c r="C2407" s="8"/>
      <c r="D2407" s="8"/>
      <c r="E2407" s="2"/>
      <c r="F2407" s="2"/>
      <c r="G2407" s="8"/>
      <c r="I2407" t="e">
        <f>INDEX('Helper - Drop-downs'!$C$12:$C$24,MATCH(C2407,'Helper - Drop-downs'!$A$12:$A$24,0))</f>
        <v>#N/A</v>
      </c>
      <c r="J2407" s="44" t="str">
        <f t="shared" si="74"/>
        <v xml:space="preserve"> - </v>
      </c>
      <c r="K2407" s="44" t="e">
        <f>INDEX('Helper - Inputs'!$G$15:$G$66,MATCH(J2407,'Helper - Inputs'!$D$15:$D$66,0),1)</f>
        <v>#N/A</v>
      </c>
      <c r="L2407" s="44" t="e">
        <f t="shared" si="75"/>
        <v>#N/A</v>
      </c>
    </row>
    <row r="2408" spans="1:12" x14ac:dyDescent="0.3">
      <c r="A2408" s="2"/>
      <c r="B2408" s="23"/>
      <c r="C2408" s="8"/>
      <c r="D2408" s="8"/>
      <c r="E2408" s="2"/>
      <c r="F2408" s="2"/>
      <c r="G2408" s="8"/>
      <c r="I2408" t="e">
        <f>INDEX('Helper - Drop-downs'!$C$12:$C$24,MATCH(C2408,'Helper - Drop-downs'!$A$12:$A$24,0))</f>
        <v>#N/A</v>
      </c>
      <c r="J2408" s="44" t="str">
        <f t="shared" si="74"/>
        <v xml:space="preserve"> - </v>
      </c>
      <c r="K2408" s="44" t="e">
        <f>INDEX('Helper - Inputs'!$G$15:$G$66,MATCH(J2408,'Helper - Inputs'!$D$15:$D$66,0),1)</f>
        <v>#N/A</v>
      </c>
      <c r="L2408" s="44" t="e">
        <f t="shared" si="75"/>
        <v>#N/A</v>
      </c>
    </row>
    <row r="2409" spans="1:12" x14ac:dyDescent="0.3">
      <c r="A2409" s="2"/>
      <c r="B2409" s="23"/>
      <c r="C2409" s="8"/>
      <c r="D2409" s="8"/>
      <c r="E2409" s="2"/>
      <c r="F2409" s="2"/>
      <c r="G2409" s="8"/>
      <c r="I2409" t="e">
        <f>INDEX('Helper - Drop-downs'!$C$12:$C$24,MATCH(C2409,'Helper - Drop-downs'!$A$12:$A$24,0))</f>
        <v>#N/A</v>
      </c>
      <c r="J2409" s="44" t="str">
        <f t="shared" si="74"/>
        <v xml:space="preserve"> - </v>
      </c>
      <c r="K2409" s="44" t="e">
        <f>INDEX('Helper - Inputs'!$G$15:$G$66,MATCH(J2409,'Helper - Inputs'!$D$15:$D$66,0),1)</f>
        <v>#N/A</v>
      </c>
      <c r="L2409" s="44" t="e">
        <f t="shared" si="75"/>
        <v>#N/A</v>
      </c>
    </row>
    <row r="2410" spans="1:12" x14ac:dyDescent="0.3">
      <c r="A2410" s="2"/>
      <c r="B2410" s="23"/>
      <c r="C2410" s="8"/>
      <c r="D2410" s="8"/>
      <c r="E2410" s="2"/>
      <c r="F2410" s="2"/>
      <c r="G2410" s="8"/>
      <c r="I2410" t="e">
        <f>INDEX('Helper - Drop-downs'!$C$12:$C$24,MATCH(C2410,'Helper - Drop-downs'!$A$12:$A$24,0))</f>
        <v>#N/A</v>
      </c>
      <c r="J2410" s="44" t="str">
        <f t="shared" si="74"/>
        <v xml:space="preserve"> - </v>
      </c>
      <c r="K2410" s="44" t="e">
        <f>INDEX('Helper - Inputs'!$G$15:$G$66,MATCH(J2410,'Helper - Inputs'!$D$15:$D$66,0),1)</f>
        <v>#N/A</v>
      </c>
      <c r="L2410" s="44" t="e">
        <f t="shared" si="75"/>
        <v>#N/A</v>
      </c>
    </row>
    <row r="2411" spans="1:12" x14ac:dyDescent="0.3">
      <c r="A2411" s="2"/>
      <c r="B2411" s="23"/>
      <c r="C2411" s="8"/>
      <c r="D2411" s="8"/>
      <c r="E2411" s="2"/>
      <c r="F2411" s="2"/>
      <c r="G2411" s="8"/>
      <c r="I2411" t="e">
        <f>INDEX('Helper - Drop-downs'!$C$12:$C$24,MATCH(C2411,'Helper - Drop-downs'!$A$12:$A$24,0))</f>
        <v>#N/A</v>
      </c>
      <c r="J2411" s="44" t="str">
        <f t="shared" si="74"/>
        <v xml:space="preserve"> - </v>
      </c>
      <c r="K2411" s="44" t="e">
        <f>INDEX('Helper - Inputs'!$G$15:$G$66,MATCH(J2411,'Helper - Inputs'!$D$15:$D$66,0),1)</f>
        <v>#N/A</v>
      </c>
      <c r="L2411" s="44" t="e">
        <f t="shared" si="75"/>
        <v>#N/A</v>
      </c>
    </row>
    <row r="2412" spans="1:12" x14ac:dyDescent="0.3">
      <c r="A2412" s="2"/>
      <c r="B2412" s="23"/>
      <c r="C2412" s="8"/>
      <c r="D2412" s="8"/>
      <c r="E2412" s="2"/>
      <c r="F2412" s="2"/>
      <c r="G2412" s="8"/>
      <c r="I2412" t="e">
        <f>INDEX('Helper - Drop-downs'!$C$12:$C$24,MATCH(C2412,'Helper - Drop-downs'!$A$12:$A$24,0))</f>
        <v>#N/A</v>
      </c>
      <c r="J2412" s="44" t="str">
        <f t="shared" si="74"/>
        <v xml:space="preserve"> - </v>
      </c>
      <c r="K2412" s="44" t="e">
        <f>INDEX('Helper - Inputs'!$G$15:$G$66,MATCH(J2412,'Helper - Inputs'!$D$15:$D$66,0),1)</f>
        <v>#N/A</v>
      </c>
      <c r="L2412" s="44" t="e">
        <f t="shared" si="75"/>
        <v>#N/A</v>
      </c>
    </row>
    <row r="2413" spans="1:12" x14ac:dyDescent="0.3">
      <c r="A2413" s="2"/>
      <c r="B2413" s="23"/>
      <c r="C2413" s="8"/>
      <c r="D2413" s="8"/>
      <c r="E2413" s="2"/>
      <c r="F2413" s="2"/>
      <c r="G2413" s="8"/>
      <c r="I2413" t="e">
        <f>INDEX('Helper - Drop-downs'!$C$12:$C$24,MATCH(C2413,'Helper - Drop-downs'!$A$12:$A$24,0))</f>
        <v>#N/A</v>
      </c>
      <c r="J2413" s="44" t="str">
        <f t="shared" si="74"/>
        <v xml:space="preserve"> - </v>
      </c>
      <c r="K2413" s="44" t="e">
        <f>INDEX('Helper - Inputs'!$G$15:$G$66,MATCH(J2413,'Helper - Inputs'!$D$15:$D$66,0),1)</f>
        <v>#N/A</v>
      </c>
      <c r="L2413" s="44" t="e">
        <f t="shared" si="75"/>
        <v>#N/A</v>
      </c>
    </row>
    <row r="2414" spans="1:12" x14ac:dyDescent="0.3">
      <c r="A2414" s="2"/>
      <c r="B2414" s="23"/>
      <c r="C2414" s="8"/>
      <c r="D2414" s="8"/>
      <c r="E2414" s="2"/>
      <c r="F2414" s="2"/>
      <c r="G2414" s="8"/>
      <c r="I2414" t="e">
        <f>INDEX('Helper - Drop-downs'!$C$12:$C$24,MATCH(C2414,'Helper - Drop-downs'!$A$12:$A$24,0))</f>
        <v>#N/A</v>
      </c>
      <c r="J2414" s="44" t="str">
        <f t="shared" si="74"/>
        <v xml:space="preserve"> - </v>
      </c>
      <c r="K2414" s="44" t="e">
        <f>INDEX('Helper - Inputs'!$G$15:$G$66,MATCH(J2414,'Helper - Inputs'!$D$15:$D$66,0),1)</f>
        <v>#N/A</v>
      </c>
      <c r="L2414" s="44" t="e">
        <f t="shared" si="75"/>
        <v>#N/A</v>
      </c>
    </row>
    <row r="2415" spans="1:12" x14ac:dyDescent="0.3">
      <c r="A2415" s="2"/>
      <c r="B2415" s="23"/>
      <c r="C2415" s="8"/>
      <c r="D2415" s="8"/>
      <c r="E2415" s="2"/>
      <c r="F2415" s="2"/>
      <c r="G2415" s="8"/>
      <c r="I2415" t="e">
        <f>INDEX('Helper - Drop-downs'!$C$12:$C$24,MATCH(C2415,'Helper - Drop-downs'!$A$12:$A$24,0))</f>
        <v>#N/A</v>
      </c>
      <c r="J2415" s="44" t="str">
        <f t="shared" si="74"/>
        <v xml:space="preserve"> - </v>
      </c>
      <c r="K2415" s="44" t="e">
        <f>INDEX('Helper - Inputs'!$G$15:$G$66,MATCH(J2415,'Helper - Inputs'!$D$15:$D$66,0),1)</f>
        <v>#N/A</v>
      </c>
      <c r="L2415" s="44" t="e">
        <f t="shared" si="75"/>
        <v>#N/A</v>
      </c>
    </row>
    <row r="2416" spans="1:12" x14ac:dyDescent="0.3">
      <c r="A2416" s="2"/>
      <c r="B2416" s="23"/>
      <c r="C2416" s="8"/>
      <c r="D2416" s="8"/>
      <c r="E2416" s="2"/>
      <c r="F2416" s="2"/>
      <c r="G2416" s="8"/>
      <c r="I2416" t="e">
        <f>INDEX('Helper - Drop-downs'!$C$12:$C$24,MATCH(C2416,'Helper - Drop-downs'!$A$12:$A$24,0))</f>
        <v>#N/A</v>
      </c>
      <c r="J2416" s="44" t="str">
        <f t="shared" si="74"/>
        <v xml:space="preserve"> - </v>
      </c>
      <c r="K2416" s="44" t="e">
        <f>INDEX('Helper - Inputs'!$G$15:$G$66,MATCH(J2416,'Helper - Inputs'!$D$15:$D$66,0),1)</f>
        <v>#N/A</v>
      </c>
      <c r="L2416" s="44" t="e">
        <f t="shared" si="75"/>
        <v>#N/A</v>
      </c>
    </row>
    <row r="2417" spans="1:12" x14ac:dyDescent="0.3">
      <c r="A2417" s="2"/>
      <c r="B2417" s="23"/>
      <c r="C2417" s="8"/>
      <c r="D2417" s="8"/>
      <c r="E2417" s="2"/>
      <c r="F2417" s="2"/>
      <c r="G2417" s="8"/>
      <c r="I2417" t="e">
        <f>INDEX('Helper - Drop-downs'!$C$12:$C$24,MATCH(C2417,'Helper - Drop-downs'!$A$12:$A$24,0))</f>
        <v>#N/A</v>
      </c>
      <c r="J2417" s="44" t="str">
        <f t="shared" si="74"/>
        <v xml:space="preserve"> - </v>
      </c>
      <c r="K2417" s="44" t="e">
        <f>INDEX('Helper - Inputs'!$G$15:$G$66,MATCH(J2417,'Helper - Inputs'!$D$15:$D$66,0),1)</f>
        <v>#N/A</v>
      </c>
      <c r="L2417" s="44" t="e">
        <f t="shared" si="75"/>
        <v>#N/A</v>
      </c>
    </row>
    <row r="2418" spans="1:12" x14ac:dyDescent="0.3">
      <c r="A2418" s="2"/>
      <c r="B2418" s="23"/>
      <c r="C2418" s="8"/>
      <c r="D2418" s="8"/>
      <c r="E2418" s="2"/>
      <c r="F2418" s="2"/>
      <c r="G2418" s="8"/>
      <c r="I2418" t="e">
        <f>INDEX('Helper - Drop-downs'!$C$12:$C$24,MATCH(C2418,'Helper - Drop-downs'!$A$12:$A$24,0))</f>
        <v>#N/A</v>
      </c>
      <c r="J2418" s="44" t="str">
        <f t="shared" si="74"/>
        <v xml:space="preserve"> - </v>
      </c>
      <c r="K2418" s="44" t="e">
        <f>INDEX('Helper - Inputs'!$G$15:$G$66,MATCH(J2418,'Helper - Inputs'!$D$15:$D$66,0),1)</f>
        <v>#N/A</v>
      </c>
      <c r="L2418" s="44" t="e">
        <f t="shared" si="75"/>
        <v>#N/A</v>
      </c>
    </row>
    <row r="2419" spans="1:12" x14ac:dyDescent="0.3">
      <c r="A2419" s="2"/>
      <c r="B2419" s="23"/>
      <c r="C2419" s="8"/>
      <c r="D2419" s="8"/>
      <c r="E2419" s="2"/>
      <c r="F2419" s="2"/>
      <c r="G2419" s="8"/>
      <c r="I2419" t="e">
        <f>INDEX('Helper - Drop-downs'!$C$12:$C$24,MATCH(C2419,'Helper - Drop-downs'!$A$12:$A$24,0))</f>
        <v>#N/A</v>
      </c>
      <c r="J2419" s="44" t="str">
        <f t="shared" si="74"/>
        <v xml:space="preserve"> - </v>
      </c>
      <c r="K2419" s="44" t="e">
        <f>INDEX('Helper - Inputs'!$G$15:$G$66,MATCH(J2419,'Helper - Inputs'!$D$15:$D$66,0),1)</f>
        <v>#N/A</v>
      </c>
      <c r="L2419" s="44" t="e">
        <f t="shared" si="75"/>
        <v>#N/A</v>
      </c>
    </row>
    <row r="2420" spans="1:12" x14ac:dyDescent="0.3">
      <c r="A2420" s="2"/>
      <c r="B2420" s="23"/>
      <c r="C2420" s="8"/>
      <c r="D2420" s="8"/>
      <c r="E2420" s="2"/>
      <c r="F2420" s="2"/>
      <c r="G2420" s="8"/>
      <c r="I2420" t="e">
        <f>INDEX('Helper - Drop-downs'!$C$12:$C$24,MATCH(C2420,'Helper - Drop-downs'!$A$12:$A$24,0))</f>
        <v>#N/A</v>
      </c>
      <c r="J2420" s="44" t="str">
        <f t="shared" si="74"/>
        <v xml:space="preserve"> - </v>
      </c>
      <c r="K2420" s="44" t="e">
        <f>INDEX('Helper - Inputs'!$G$15:$G$66,MATCH(J2420,'Helper - Inputs'!$D$15:$D$66,0),1)</f>
        <v>#N/A</v>
      </c>
      <c r="L2420" s="44" t="e">
        <f t="shared" si="75"/>
        <v>#N/A</v>
      </c>
    </row>
    <row r="2421" spans="1:12" x14ac:dyDescent="0.3">
      <c r="A2421" s="2"/>
      <c r="B2421" s="23"/>
      <c r="C2421" s="8"/>
      <c r="D2421" s="8"/>
      <c r="E2421" s="2"/>
      <c r="F2421" s="2"/>
      <c r="G2421" s="8"/>
      <c r="I2421" t="e">
        <f>INDEX('Helper - Drop-downs'!$C$12:$C$24,MATCH(C2421,'Helper - Drop-downs'!$A$12:$A$24,0))</f>
        <v>#N/A</v>
      </c>
      <c r="J2421" s="44" t="str">
        <f t="shared" si="74"/>
        <v xml:space="preserve"> - </v>
      </c>
      <c r="K2421" s="44" t="e">
        <f>INDEX('Helper - Inputs'!$G$15:$G$66,MATCH(J2421,'Helper - Inputs'!$D$15:$D$66,0),1)</f>
        <v>#N/A</v>
      </c>
      <c r="L2421" s="44" t="e">
        <f t="shared" si="75"/>
        <v>#N/A</v>
      </c>
    </row>
    <row r="2422" spans="1:12" x14ac:dyDescent="0.3">
      <c r="A2422" s="2"/>
      <c r="B2422" s="23"/>
      <c r="C2422" s="8"/>
      <c r="D2422" s="8"/>
      <c r="E2422" s="2"/>
      <c r="F2422" s="2"/>
      <c r="G2422" s="8"/>
      <c r="I2422" t="e">
        <f>INDEX('Helper - Drop-downs'!$C$12:$C$24,MATCH(C2422,'Helper - Drop-downs'!$A$12:$A$24,0))</f>
        <v>#N/A</v>
      </c>
      <c r="J2422" s="44" t="str">
        <f t="shared" si="74"/>
        <v xml:space="preserve"> - </v>
      </c>
      <c r="K2422" s="44" t="e">
        <f>INDEX('Helper - Inputs'!$G$15:$G$66,MATCH(J2422,'Helper - Inputs'!$D$15:$D$66,0),1)</f>
        <v>#N/A</v>
      </c>
      <c r="L2422" s="44" t="e">
        <f t="shared" si="75"/>
        <v>#N/A</v>
      </c>
    </row>
    <row r="2423" spans="1:12" x14ac:dyDescent="0.3">
      <c r="A2423" s="2"/>
      <c r="B2423" s="23"/>
      <c r="C2423" s="8"/>
      <c r="D2423" s="8"/>
      <c r="E2423" s="2"/>
      <c r="F2423" s="2"/>
      <c r="G2423" s="8"/>
      <c r="I2423" t="e">
        <f>INDEX('Helper - Drop-downs'!$C$12:$C$24,MATCH(C2423,'Helper - Drop-downs'!$A$12:$A$24,0))</f>
        <v>#N/A</v>
      </c>
      <c r="J2423" s="44" t="str">
        <f t="shared" si="74"/>
        <v xml:space="preserve"> - </v>
      </c>
      <c r="K2423" s="44" t="e">
        <f>INDEX('Helper - Inputs'!$G$15:$G$66,MATCH(J2423,'Helper - Inputs'!$D$15:$D$66,0),1)</f>
        <v>#N/A</v>
      </c>
      <c r="L2423" s="44" t="e">
        <f t="shared" si="75"/>
        <v>#N/A</v>
      </c>
    </row>
    <row r="2424" spans="1:12" x14ac:dyDescent="0.3">
      <c r="A2424" s="2"/>
      <c r="B2424" s="23"/>
      <c r="C2424" s="8"/>
      <c r="D2424" s="8"/>
      <c r="E2424" s="2"/>
      <c r="F2424" s="2"/>
      <c r="G2424" s="8"/>
      <c r="I2424" t="e">
        <f>INDEX('Helper - Drop-downs'!$C$12:$C$24,MATCH(C2424,'Helper - Drop-downs'!$A$12:$A$24,0))</f>
        <v>#N/A</v>
      </c>
      <c r="J2424" s="44" t="str">
        <f t="shared" si="74"/>
        <v xml:space="preserve"> - </v>
      </c>
      <c r="K2424" s="44" t="e">
        <f>INDEX('Helper - Inputs'!$G$15:$G$66,MATCH(J2424,'Helper - Inputs'!$D$15:$D$66,0),1)</f>
        <v>#N/A</v>
      </c>
      <c r="L2424" s="44" t="e">
        <f t="shared" si="75"/>
        <v>#N/A</v>
      </c>
    </row>
    <row r="2425" spans="1:12" x14ac:dyDescent="0.3">
      <c r="A2425" s="2"/>
      <c r="B2425" s="23"/>
      <c r="C2425" s="8"/>
      <c r="D2425" s="8"/>
      <c r="E2425" s="2"/>
      <c r="F2425" s="2"/>
      <c r="G2425" s="8"/>
      <c r="I2425" t="e">
        <f>INDEX('Helper - Drop-downs'!$C$12:$C$24,MATCH(C2425,'Helper - Drop-downs'!$A$12:$A$24,0))</f>
        <v>#N/A</v>
      </c>
      <c r="J2425" s="44" t="str">
        <f t="shared" si="74"/>
        <v xml:space="preserve"> - </v>
      </c>
      <c r="K2425" s="44" t="e">
        <f>INDEX('Helper - Inputs'!$G$15:$G$66,MATCH(J2425,'Helper - Inputs'!$D$15:$D$66,0),1)</f>
        <v>#N/A</v>
      </c>
      <c r="L2425" s="44" t="e">
        <f t="shared" si="75"/>
        <v>#N/A</v>
      </c>
    </row>
    <row r="2426" spans="1:12" x14ac:dyDescent="0.3">
      <c r="A2426" s="2"/>
      <c r="B2426" s="23"/>
      <c r="C2426" s="8"/>
      <c r="D2426" s="8"/>
      <c r="E2426" s="2"/>
      <c r="F2426" s="2"/>
      <c r="G2426" s="8"/>
      <c r="I2426" t="e">
        <f>INDEX('Helper - Drop-downs'!$C$12:$C$24,MATCH(C2426,'Helper - Drop-downs'!$A$12:$A$24,0))</f>
        <v>#N/A</v>
      </c>
      <c r="J2426" s="44" t="str">
        <f t="shared" si="74"/>
        <v xml:space="preserve"> - </v>
      </c>
      <c r="K2426" s="44" t="e">
        <f>INDEX('Helper - Inputs'!$G$15:$G$66,MATCH(J2426,'Helper - Inputs'!$D$15:$D$66,0),1)</f>
        <v>#N/A</v>
      </c>
      <c r="L2426" s="44" t="e">
        <f t="shared" si="75"/>
        <v>#N/A</v>
      </c>
    </row>
    <row r="2427" spans="1:12" x14ac:dyDescent="0.3">
      <c r="A2427" s="2"/>
      <c r="B2427" s="23"/>
      <c r="C2427" s="8"/>
      <c r="D2427" s="8"/>
      <c r="E2427" s="2"/>
      <c r="F2427" s="2"/>
      <c r="G2427" s="8"/>
      <c r="I2427" t="e">
        <f>INDEX('Helper - Drop-downs'!$C$12:$C$24,MATCH(C2427,'Helper - Drop-downs'!$A$12:$A$24,0))</f>
        <v>#N/A</v>
      </c>
      <c r="J2427" s="44" t="str">
        <f t="shared" si="74"/>
        <v xml:space="preserve"> - </v>
      </c>
      <c r="K2427" s="44" t="e">
        <f>INDEX('Helper - Inputs'!$G$15:$G$66,MATCH(J2427,'Helper - Inputs'!$D$15:$D$66,0),1)</f>
        <v>#N/A</v>
      </c>
      <c r="L2427" s="44" t="e">
        <f t="shared" si="75"/>
        <v>#N/A</v>
      </c>
    </row>
    <row r="2428" spans="1:12" x14ac:dyDescent="0.3">
      <c r="A2428" s="2"/>
      <c r="B2428" s="23"/>
      <c r="C2428" s="8"/>
      <c r="D2428" s="8"/>
      <c r="E2428" s="2"/>
      <c r="F2428" s="2"/>
      <c r="G2428" s="8"/>
      <c r="I2428" t="e">
        <f>INDEX('Helper - Drop-downs'!$C$12:$C$24,MATCH(C2428,'Helper - Drop-downs'!$A$12:$A$24,0))</f>
        <v>#N/A</v>
      </c>
      <c r="J2428" s="44" t="str">
        <f t="shared" si="74"/>
        <v xml:space="preserve"> - </v>
      </c>
      <c r="K2428" s="44" t="e">
        <f>INDEX('Helper - Inputs'!$G$15:$G$66,MATCH(J2428,'Helper - Inputs'!$D$15:$D$66,0),1)</f>
        <v>#N/A</v>
      </c>
      <c r="L2428" s="44" t="e">
        <f t="shared" si="75"/>
        <v>#N/A</v>
      </c>
    </row>
    <row r="2429" spans="1:12" x14ac:dyDescent="0.3">
      <c r="A2429" s="2"/>
      <c r="B2429" s="23"/>
      <c r="C2429" s="8"/>
      <c r="D2429" s="8"/>
      <c r="E2429" s="2"/>
      <c r="F2429" s="2"/>
      <c r="G2429" s="8"/>
      <c r="I2429" t="e">
        <f>INDEX('Helper - Drop-downs'!$C$12:$C$24,MATCH(C2429,'Helper - Drop-downs'!$A$12:$A$24,0))</f>
        <v>#N/A</v>
      </c>
      <c r="J2429" s="44" t="str">
        <f t="shared" si="74"/>
        <v xml:space="preserve"> - </v>
      </c>
      <c r="K2429" s="44" t="e">
        <f>INDEX('Helper - Inputs'!$G$15:$G$66,MATCH(J2429,'Helper - Inputs'!$D$15:$D$66,0),1)</f>
        <v>#N/A</v>
      </c>
      <c r="L2429" s="44" t="e">
        <f t="shared" si="75"/>
        <v>#N/A</v>
      </c>
    </row>
    <row r="2430" spans="1:12" x14ac:dyDescent="0.3">
      <c r="A2430" s="2"/>
      <c r="B2430" s="23"/>
      <c r="C2430" s="8"/>
      <c r="D2430" s="8"/>
      <c r="E2430" s="2"/>
      <c r="F2430" s="2"/>
      <c r="G2430" s="8"/>
      <c r="I2430" t="e">
        <f>INDEX('Helper - Drop-downs'!$C$12:$C$24,MATCH(C2430,'Helper - Drop-downs'!$A$12:$A$24,0))</f>
        <v>#N/A</v>
      </c>
      <c r="J2430" s="44" t="str">
        <f t="shared" si="74"/>
        <v xml:space="preserve"> - </v>
      </c>
      <c r="K2430" s="44" t="e">
        <f>INDEX('Helper - Inputs'!$G$15:$G$66,MATCH(J2430,'Helper - Inputs'!$D$15:$D$66,0),1)</f>
        <v>#N/A</v>
      </c>
      <c r="L2430" s="44" t="e">
        <f t="shared" si="75"/>
        <v>#N/A</v>
      </c>
    </row>
    <row r="2431" spans="1:12" x14ac:dyDescent="0.3">
      <c r="A2431" s="2"/>
      <c r="B2431" s="23"/>
      <c r="C2431" s="8"/>
      <c r="D2431" s="8"/>
      <c r="E2431" s="2"/>
      <c r="F2431" s="2"/>
      <c r="G2431" s="8"/>
      <c r="I2431" t="e">
        <f>INDEX('Helper - Drop-downs'!$C$12:$C$24,MATCH(C2431,'Helper - Drop-downs'!$A$12:$A$24,0))</f>
        <v>#N/A</v>
      </c>
      <c r="J2431" s="44" t="str">
        <f t="shared" si="74"/>
        <v xml:space="preserve"> - </v>
      </c>
      <c r="K2431" s="44" t="e">
        <f>INDEX('Helper - Inputs'!$G$15:$G$66,MATCH(J2431,'Helper - Inputs'!$D$15:$D$66,0),1)</f>
        <v>#N/A</v>
      </c>
      <c r="L2431" s="44" t="e">
        <f t="shared" si="75"/>
        <v>#N/A</v>
      </c>
    </row>
    <row r="2432" spans="1:12" x14ac:dyDescent="0.3">
      <c r="A2432" s="2"/>
      <c r="B2432" s="23"/>
      <c r="C2432" s="8"/>
      <c r="D2432" s="8"/>
      <c r="E2432" s="2"/>
      <c r="F2432" s="2"/>
      <c r="G2432" s="8"/>
      <c r="I2432" t="e">
        <f>INDEX('Helper - Drop-downs'!$C$12:$C$24,MATCH(C2432,'Helper - Drop-downs'!$A$12:$A$24,0))</f>
        <v>#N/A</v>
      </c>
      <c r="J2432" s="44" t="str">
        <f t="shared" si="74"/>
        <v xml:space="preserve"> - </v>
      </c>
      <c r="K2432" s="44" t="e">
        <f>INDEX('Helper - Inputs'!$G$15:$G$66,MATCH(J2432,'Helper - Inputs'!$D$15:$D$66,0),1)</f>
        <v>#N/A</v>
      </c>
      <c r="L2432" s="44" t="e">
        <f t="shared" si="75"/>
        <v>#N/A</v>
      </c>
    </row>
    <row r="2433" spans="1:12" x14ac:dyDescent="0.3">
      <c r="A2433" s="2"/>
      <c r="B2433" s="23"/>
      <c r="C2433" s="8"/>
      <c r="D2433" s="8"/>
      <c r="E2433" s="2"/>
      <c r="F2433" s="2"/>
      <c r="G2433" s="8"/>
      <c r="I2433" t="e">
        <f>INDEX('Helper - Drop-downs'!$C$12:$C$24,MATCH(C2433,'Helper - Drop-downs'!$A$12:$A$24,0))</f>
        <v>#N/A</v>
      </c>
      <c r="J2433" s="44" t="str">
        <f t="shared" si="74"/>
        <v xml:space="preserve"> - </v>
      </c>
      <c r="K2433" s="44" t="e">
        <f>INDEX('Helper - Inputs'!$G$15:$G$66,MATCH(J2433,'Helper - Inputs'!$D$15:$D$66,0),1)</f>
        <v>#N/A</v>
      </c>
      <c r="L2433" s="44" t="e">
        <f t="shared" si="75"/>
        <v>#N/A</v>
      </c>
    </row>
    <row r="2434" spans="1:12" x14ac:dyDescent="0.3">
      <c r="A2434" s="2"/>
      <c r="B2434" s="23"/>
      <c r="C2434" s="8"/>
      <c r="D2434" s="8"/>
      <c r="E2434" s="2"/>
      <c r="F2434" s="2"/>
      <c r="G2434" s="8"/>
      <c r="I2434" t="e">
        <f>INDEX('Helper - Drop-downs'!$C$12:$C$24,MATCH(C2434,'Helper - Drop-downs'!$A$12:$A$24,0))</f>
        <v>#N/A</v>
      </c>
      <c r="J2434" s="44" t="str">
        <f t="shared" si="74"/>
        <v xml:space="preserve"> - </v>
      </c>
      <c r="K2434" s="44" t="e">
        <f>INDEX('Helper - Inputs'!$G$15:$G$66,MATCH(J2434,'Helper - Inputs'!$D$15:$D$66,0),1)</f>
        <v>#N/A</v>
      </c>
      <c r="L2434" s="44" t="e">
        <f t="shared" si="75"/>
        <v>#N/A</v>
      </c>
    </row>
    <row r="2435" spans="1:12" x14ac:dyDescent="0.3">
      <c r="A2435" s="2"/>
      <c r="B2435" s="23"/>
      <c r="C2435" s="8"/>
      <c r="D2435" s="8"/>
      <c r="E2435" s="2"/>
      <c r="F2435" s="2"/>
      <c r="G2435" s="8"/>
      <c r="I2435" t="e">
        <f>INDEX('Helper - Drop-downs'!$C$12:$C$24,MATCH(C2435,'Helper - Drop-downs'!$A$12:$A$24,0))</f>
        <v>#N/A</v>
      </c>
      <c r="J2435" s="44" t="str">
        <f t="shared" si="74"/>
        <v xml:space="preserve"> - </v>
      </c>
      <c r="K2435" s="44" t="e">
        <f>INDEX('Helper - Inputs'!$G$15:$G$66,MATCH(J2435,'Helper - Inputs'!$D$15:$D$66,0),1)</f>
        <v>#N/A</v>
      </c>
      <c r="L2435" s="44" t="e">
        <f t="shared" si="75"/>
        <v>#N/A</v>
      </c>
    </row>
    <row r="2436" spans="1:12" x14ac:dyDescent="0.3">
      <c r="A2436" s="2"/>
      <c r="B2436" s="23"/>
      <c r="C2436" s="8"/>
      <c r="D2436" s="8"/>
      <c r="E2436" s="2"/>
      <c r="F2436" s="2"/>
      <c r="G2436" s="8"/>
      <c r="I2436" t="e">
        <f>INDEX('Helper - Drop-downs'!$C$12:$C$24,MATCH(C2436,'Helper - Drop-downs'!$A$12:$A$24,0))</f>
        <v>#N/A</v>
      </c>
      <c r="J2436" s="44" t="str">
        <f t="shared" si="74"/>
        <v xml:space="preserve"> - </v>
      </c>
      <c r="K2436" s="44" t="e">
        <f>INDEX('Helper - Inputs'!$G$15:$G$66,MATCH(J2436,'Helper - Inputs'!$D$15:$D$66,0),1)</f>
        <v>#N/A</v>
      </c>
      <c r="L2436" s="44" t="e">
        <f t="shared" si="75"/>
        <v>#N/A</v>
      </c>
    </row>
    <row r="2437" spans="1:12" x14ac:dyDescent="0.3">
      <c r="A2437" s="2"/>
      <c r="B2437" s="23"/>
      <c r="C2437" s="8"/>
      <c r="D2437" s="8"/>
      <c r="E2437" s="2"/>
      <c r="F2437" s="2"/>
      <c r="G2437" s="8"/>
      <c r="I2437" t="e">
        <f>INDEX('Helper - Drop-downs'!$C$12:$C$24,MATCH(C2437,'Helper - Drop-downs'!$A$12:$A$24,0))</f>
        <v>#N/A</v>
      </c>
      <c r="J2437" s="44" t="str">
        <f t="shared" si="74"/>
        <v xml:space="preserve"> - </v>
      </c>
      <c r="K2437" s="44" t="e">
        <f>INDEX('Helper - Inputs'!$G$15:$G$66,MATCH(J2437,'Helper - Inputs'!$D$15:$D$66,0),1)</f>
        <v>#N/A</v>
      </c>
      <c r="L2437" s="44" t="e">
        <f t="shared" si="75"/>
        <v>#N/A</v>
      </c>
    </row>
    <row r="2438" spans="1:12" x14ac:dyDescent="0.3">
      <c r="A2438" s="2"/>
      <c r="B2438" s="23"/>
      <c r="C2438" s="8"/>
      <c r="D2438" s="8"/>
      <c r="E2438" s="2"/>
      <c r="F2438" s="2"/>
      <c r="G2438" s="8"/>
      <c r="I2438" t="e">
        <f>INDEX('Helper - Drop-downs'!$C$12:$C$24,MATCH(C2438,'Helper - Drop-downs'!$A$12:$A$24,0))</f>
        <v>#N/A</v>
      </c>
      <c r="J2438" s="44" t="str">
        <f t="shared" ref="J2438:J2501" si="76">E2438&amp;" - "&amp;F2438</f>
        <v xml:space="preserve"> - </v>
      </c>
      <c r="K2438" s="44" t="e">
        <f>INDEX('Helper - Inputs'!$G$15:$G$66,MATCH(J2438,'Helper - Inputs'!$D$15:$D$66,0),1)</f>
        <v>#N/A</v>
      </c>
      <c r="L2438" s="44" t="e">
        <f t="shared" ref="L2438:L2501" si="77">E2438&amp;" - "&amp;K2438</f>
        <v>#N/A</v>
      </c>
    </row>
    <row r="2439" spans="1:12" x14ac:dyDescent="0.3">
      <c r="A2439" s="2"/>
      <c r="B2439" s="23"/>
      <c r="C2439" s="8"/>
      <c r="D2439" s="8"/>
      <c r="E2439" s="2"/>
      <c r="F2439" s="2"/>
      <c r="G2439" s="8"/>
      <c r="I2439" t="e">
        <f>INDEX('Helper - Drop-downs'!$C$12:$C$24,MATCH(C2439,'Helper - Drop-downs'!$A$12:$A$24,0))</f>
        <v>#N/A</v>
      </c>
      <c r="J2439" s="44" t="str">
        <f t="shared" si="76"/>
        <v xml:space="preserve"> - </v>
      </c>
      <c r="K2439" s="44" t="e">
        <f>INDEX('Helper - Inputs'!$G$15:$G$66,MATCH(J2439,'Helper - Inputs'!$D$15:$D$66,0),1)</f>
        <v>#N/A</v>
      </c>
      <c r="L2439" s="44" t="e">
        <f t="shared" si="77"/>
        <v>#N/A</v>
      </c>
    </row>
    <row r="2440" spans="1:12" x14ac:dyDescent="0.3">
      <c r="A2440" s="2"/>
      <c r="B2440" s="23"/>
      <c r="C2440" s="8"/>
      <c r="D2440" s="8"/>
      <c r="E2440" s="2"/>
      <c r="F2440" s="2"/>
      <c r="G2440" s="8"/>
      <c r="I2440" t="e">
        <f>INDEX('Helper - Drop-downs'!$C$12:$C$24,MATCH(C2440,'Helper - Drop-downs'!$A$12:$A$24,0))</f>
        <v>#N/A</v>
      </c>
      <c r="J2440" s="44" t="str">
        <f t="shared" si="76"/>
        <v xml:space="preserve"> - </v>
      </c>
      <c r="K2440" s="44" t="e">
        <f>INDEX('Helper - Inputs'!$G$15:$G$66,MATCH(J2440,'Helper - Inputs'!$D$15:$D$66,0),1)</f>
        <v>#N/A</v>
      </c>
      <c r="L2440" s="44" t="e">
        <f t="shared" si="77"/>
        <v>#N/A</v>
      </c>
    </row>
    <row r="2441" spans="1:12" x14ac:dyDescent="0.3">
      <c r="A2441" s="2"/>
      <c r="B2441" s="23"/>
      <c r="C2441" s="8"/>
      <c r="D2441" s="8"/>
      <c r="E2441" s="2"/>
      <c r="F2441" s="2"/>
      <c r="G2441" s="8"/>
      <c r="I2441" t="e">
        <f>INDEX('Helper - Drop-downs'!$C$12:$C$24,MATCH(C2441,'Helper - Drop-downs'!$A$12:$A$24,0))</f>
        <v>#N/A</v>
      </c>
      <c r="J2441" s="44" t="str">
        <f t="shared" si="76"/>
        <v xml:space="preserve"> - </v>
      </c>
      <c r="K2441" s="44" t="e">
        <f>INDEX('Helper - Inputs'!$G$15:$G$66,MATCH(J2441,'Helper - Inputs'!$D$15:$D$66,0),1)</f>
        <v>#N/A</v>
      </c>
      <c r="L2441" s="44" t="e">
        <f t="shared" si="77"/>
        <v>#N/A</v>
      </c>
    </row>
    <row r="2442" spans="1:12" x14ac:dyDescent="0.3">
      <c r="A2442" s="2"/>
      <c r="B2442" s="23"/>
      <c r="C2442" s="8"/>
      <c r="D2442" s="8"/>
      <c r="E2442" s="2"/>
      <c r="F2442" s="2"/>
      <c r="G2442" s="8"/>
      <c r="I2442" t="e">
        <f>INDEX('Helper - Drop-downs'!$C$12:$C$24,MATCH(C2442,'Helper - Drop-downs'!$A$12:$A$24,0))</f>
        <v>#N/A</v>
      </c>
      <c r="J2442" s="44" t="str">
        <f t="shared" si="76"/>
        <v xml:space="preserve"> - </v>
      </c>
      <c r="K2442" s="44" t="e">
        <f>INDEX('Helper - Inputs'!$G$15:$G$66,MATCH(J2442,'Helper - Inputs'!$D$15:$D$66,0),1)</f>
        <v>#N/A</v>
      </c>
      <c r="L2442" s="44" t="e">
        <f t="shared" si="77"/>
        <v>#N/A</v>
      </c>
    </row>
    <row r="2443" spans="1:12" x14ac:dyDescent="0.3">
      <c r="A2443" s="2"/>
      <c r="B2443" s="23"/>
      <c r="C2443" s="8"/>
      <c r="D2443" s="8"/>
      <c r="E2443" s="2"/>
      <c r="F2443" s="2"/>
      <c r="G2443" s="8"/>
      <c r="I2443" t="e">
        <f>INDEX('Helper - Drop-downs'!$C$12:$C$24,MATCH(C2443,'Helper - Drop-downs'!$A$12:$A$24,0))</f>
        <v>#N/A</v>
      </c>
      <c r="J2443" s="44" t="str">
        <f t="shared" si="76"/>
        <v xml:space="preserve"> - </v>
      </c>
      <c r="K2443" s="44" t="e">
        <f>INDEX('Helper - Inputs'!$G$15:$G$66,MATCH(J2443,'Helper - Inputs'!$D$15:$D$66,0),1)</f>
        <v>#N/A</v>
      </c>
      <c r="L2443" s="44" t="e">
        <f t="shared" si="77"/>
        <v>#N/A</v>
      </c>
    </row>
    <row r="2444" spans="1:12" x14ac:dyDescent="0.3">
      <c r="A2444" s="2"/>
      <c r="B2444" s="23"/>
      <c r="C2444" s="8"/>
      <c r="D2444" s="8"/>
      <c r="E2444" s="2"/>
      <c r="F2444" s="2"/>
      <c r="G2444" s="8"/>
      <c r="I2444" t="e">
        <f>INDEX('Helper - Drop-downs'!$C$12:$C$24,MATCH(C2444,'Helper - Drop-downs'!$A$12:$A$24,0))</f>
        <v>#N/A</v>
      </c>
      <c r="J2444" s="44" t="str">
        <f t="shared" si="76"/>
        <v xml:space="preserve"> - </v>
      </c>
      <c r="K2444" s="44" t="e">
        <f>INDEX('Helper - Inputs'!$G$15:$G$66,MATCH(J2444,'Helper - Inputs'!$D$15:$D$66,0),1)</f>
        <v>#N/A</v>
      </c>
      <c r="L2444" s="44" t="e">
        <f t="shared" si="77"/>
        <v>#N/A</v>
      </c>
    </row>
    <row r="2445" spans="1:12" x14ac:dyDescent="0.3">
      <c r="A2445" s="2"/>
      <c r="B2445" s="23"/>
      <c r="C2445" s="8"/>
      <c r="D2445" s="8"/>
      <c r="E2445" s="2"/>
      <c r="F2445" s="2"/>
      <c r="G2445" s="8"/>
      <c r="I2445" t="e">
        <f>INDEX('Helper - Drop-downs'!$C$12:$C$24,MATCH(C2445,'Helper - Drop-downs'!$A$12:$A$24,0))</f>
        <v>#N/A</v>
      </c>
      <c r="J2445" s="44" t="str">
        <f t="shared" si="76"/>
        <v xml:space="preserve"> - </v>
      </c>
      <c r="K2445" s="44" t="e">
        <f>INDEX('Helper - Inputs'!$G$15:$G$66,MATCH(J2445,'Helper - Inputs'!$D$15:$D$66,0),1)</f>
        <v>#N/A</v>
      </c>
      <c r="L2445" s="44" t="e">
        <f t="shared" si="77"/>
        <v>#N/A</v>
      </c>
    </row>
    <row r="2446" spans="1:12" x14ac:dyDescent="0.3">
      <c r="A2446" s="2"/>
      <c r="B2446" s="23"/>
      <c r="C2446" s="8"/>
      <c r="D2446" s="8"/>
      <c r="E2446" s="2"/>
      <c r="F2446" s="2"/>
      <c r="G2446" s="8"/>
      <c r="I2446" t="e">
        <f>INDEX('Helper - Drop-downs'!$C$12:$C$24,MATCH(C2446,'Helper - Drop-downs'!$A$12:$A$24,0))</f>
        <v>#N/A</v>
      </c>
      <c r="J2446" s="44" t="str">
        <f t="shared" si="76"/>
        <v xml:space="preserve"> - </v>
      </c>
      <c r="K2446" s="44" t="e">
        <f>INDEX('Helper - Inputs'!$G$15:$G$66,MATCH(J2446,'Helper - Inputs'!$D$15:$D$66,0),1)</f>
        <v>#N/A</v>
      </c>
      <c r="L2446" s="44" t="e">
        <f t="shared" si="77"/>
        <v>#N/A</v>
      </c>
    </row>
    <row r="2447" spans="1:12" x14ac:dyDescent="0.3">
      <c r="A2447" s="2"/>
      <c r="B2447" s="23"/>
      <c r="C2447" s="8"/>
      <c r="D2447" s="8"/>
      <c r="E2447" s="2"/>
      <c r="F2447" s="2"/>
      <c r="G2447" s="8"/>
      <c r="I2447" t="e">
        <f>INDEX('Helper - Drop-downs'!$C$12:$C$24,MATCH(C2447,'Helper - Drop-downs'!$A$12:$A$24,0))</f>
        <v>#N/A</v>
      </c>
      <c r="J2447" s="44" t="str">
        <f t="shared" si="76"/>
        <v xml:space="preserve"> - </v>
      </c>
      <c r="K2447" s="44" t="e">
        <f>INDEX('Helper - Inputs'!$G$15:$G$66,MATCH(J2447,'Helper - Inputs'!$D$15:$D$66,0),1)</f>
        <v>#N/A</v>
      </c>
      <c r="L2447" s="44" t="e">
        <f t="shared" si="77"/>
        <v>#N/A</v>
      </c>
    </row>
    <row r="2448" spans="1:12" x14ac:dyDescent="0.3">
      <c r="A2448" s="2"/>
      <c r="B2448" s="23"/>
      <c r="C2448" s="8"/>
      <c r="D2448" s="8"/>
      <c r="E2448" s="2"/>
      <c r="F2448" s="2"/>
      <c r="G2448" s="8"/>
      <c r="I2448" t="e">
        <f>INDEX('Helper - Drop-downs'!$C$12:$C$24,MATCH(C2448,'Helper - Drop-downs'!$A$12:$A$24,0))</f>
        <v>#N/A</v>
      </c>
      <c r="J2448" s="44" t="str">
        <f t="shared" si="76"/>
        <v xml:space="preserve"> - </v>
      </c>
      <c r="K2448" s="44" t="e">
        <f>INDEX('Helper - Inputs'!$G$15:$G$66,MATCH(J2448,'Helper - Inputs'!$D$15:$D$66,0),1)</f>
        <v>#N/A</v>
      </c>
      <c r="L2448" s="44" t="e">
        <f t="shared" si="77"/>
        <v>#N/A</v>
      </c>
    </row>
    <row r="2449" spans="1:12" x14ac:dyDescent="0.3">
      <c r="A2449" s="2"/>
      <c r="B2449" s="23"/>
      <c r="C2449" s="8"/>
      <c r="D2449" s="8"/>
      <c r="E2449" s="2"/>
      <c r="F2449" s="2"/>
      <c r="G2449" s="8"/>
      <c r="I2449" t="e">
        <f>INDEX('Helper - Drop-downs'!$C$12:$C$24,MATCH(C2449,'Helper - Drop-downs'!$A$12:$A$24,0))</f>
        <v>#N/A</v>
      </c>
      <c r="J2449" s="44" t="str">
        <f t="shared" si="76"/>
        <v xml:space="preserve"> - </v>
      </c>
      <c r="K2449" s="44" t="e">
        <f>INDEX('Helper - Inputs'!$G$15:$G$66,MATCH(J2449,'Helper - Inputs'!$D$15:$D$66,0),1)</f>
        <v>#N/A</v>
      </c>
      <c r="L2449" s="44" t="e">
        <f t="shared" si="77"/>
        <v>#N/A</v>
      </c>
    </row>
    <row r="2450" spans="1:12" x14ac:dyDescent="0.3">
      <c r="A2450" s="2"/>
      <c r="B2450" s="23"/>
      <c r="C2450" s="8"/>
      <c r="D2450" s="8"/>
      <c r="E2450" s="2"/>
      <c r="F2450" s="2"/>
      <c r="G2450" s="8"/>
      <c r="I2450" t="e">
        <f>INDEX('Helper - Drop-downs'!$C$12:$C$24,MATCH(C2450,'Helper - Drop-downs'!$A$12:$A$24,0))</f>
        <v>#N/A</v>
      </c>
      <c r="J2450" s="44" t="str">
        <f t="shared" si="76"/>
        <v xml:space="preserve"> - </v>
      </c>
      <c r="K2450" s="44" t="e">
        <f>INDEX('Helper - Inputs'!$G$15:$G$66,MATCH(J2450,'Helper - Inputs'!$D$15:$D$66,0),1)</f>
        <v>#N/A</v>
      </c>
      <c r="L2450" s="44" t="e">
        <f t="shared" si="77"/>
        <v>#N/A</v>
      </c>
    </row>
    <row r="2451" spans="1:12" x14ac:dyDescent="0.3">
      <c r="A2451" s="2"/>
      <c r="B2451" s="23"/>
      <c r="C2451" s="8"/>
      <c r="D2451" s="8"/>
      <c r="E2451" s="2"/>
      <c r="F2451" s="2"/>
      <c r="G2451" s="8"/>
      <c r="I2451" t="e">
        <f>INDEX('Helper - Drop-downs'!$C$12:$C$24,MATCH(C2451,'Helper - Drop-downs'!$A$12:$A$24,0))</f>
        <v>#N/A</v>
      </c>
      <c r="J2451" s="44" t="str">
        <f t="shared" si="76"/>
        <v xml:space="preserve"> - </v>
      </c>
      <c r="K2451" s="44" t="e">
        <f>INDEX('Helper - Inputs'!$G$15:$G$66,MATCH(J2451,'Helper - Inputs'!$D$15:$D$66,0),1)</f>
        <v>#N/A</v>
      </c>
      <c r="L2451" s="44" t="e">
        <f t="shared" si="77"/>
        <v>#N/A</v>
      </c>
    </row>
    <row r="2452" spans="1:12" x14ac:dyDescent="0.3">
      <c r="A2452" s="2"/>
      <c r="B2452" s="23"/>
      <c r="C2452" s="8"/>
      <c r="D2452" s="8"/>
      <c r="E2452" s="2"/>
      <c r="F2452" s="2"/>
      <c r="G2452" s="8"/>
      <c r="I2452" t="e">
        <f>INDEX('Helper - Drop-downs'!$C$12:$C$24,MATCH(C2452,'Helper - Drop-downs'!$A$12:$A$24,0))</f>
        <v>#N/A</v>
      </c>
      <c r="J2452" s="44" t="str">
        <f t="shared" si="76"/>
        <v xml:space="preserve"> - </v>
      </c>
      <c r="K2452" s="44" t="e">
        <f>INDEX('Helper - Inputs'!$G$15:$G$66,MATCH(J2452,'Helper - Inputs'!$D$15:$D$66,0),1)</f>
        <v>#N/A</v>
      </c>
      <c r="L2452" s="44" t="e">
        <f t="shared" si="77"/>
        <v>#N/A</v>
      </c>
    </row>
    <row r="2453" spans="1:12" x14ac:dyDescent="0.3">
      <c r="A2453" s="2"/>
      <c r="B2453" s="23"/>
      <c r="C2453" s="8"/>
      <c r="D2453" s="8"/>
      <c r="E2453" s="2"/>
      <c r="F2453" s="2"/>
      <c r="G2453" s="8"/>
      <c r="I2453" t="e">
        <f>INDEX('Helper - Drop-downs'!$C$12:$C$24,MATCH(C2453,'Helper - Drop-downs'!$A$12:$A$24,0))</f>
        <v>#N/A</v>
      </c>
      <c r="J2453" s="44" t="str">
        <f t="shared" si="76"/>
        <v xml:space="preserve"> - </v>
      </c>
      <c r="K2453" s="44" t="e">
        <f>INDEX('Helper - Inputs'!$G$15:$G$66,MATCH(J2453,'Helper - Inputs'!$D$15:$D$66,0),1)</f>
        <v>#N/A</v>
      </c>
      <c r="L2453" s="44" t="e">
        <f t="shared" si="77"/>
        <v>#N/A</v>
      </c>
    </row>
    <row r="2454" spans="1:12" x14ac:dyDescent="0.3">
      <c r="A2454" s="2"/>
      <c r="B2454" s="23"/>
      <c r="C2454" s="8"/>
      <c r="D2454" s="8"/>
      <c r="E2454" s="2"/>
      <c r="F2454" s="2"/>
      <c r="G2454" s="8"/>
      <c r="I2454" t="e">
        <f>INDEX('Helper - Drop-downs'!$C$12:$C$24,MATCH(C2454,'Helper - Drop-downs'!$A$12:$A$24,0))</f>
        <v>#N/A</v>
      </c>
      <c r="J2454" s="44" t="str">
        <f t="shared" si="76"/>
        <v xml:space="preserve"> - </v>
      </c>
      <c r="K2454" s="44" t="e">
        <f>INDEX('Helper - Inputs'!$G$15:$G$66,MATCH(J2454,'Helper - Inputs'!$D$15:$D$66,0),1)</f>
        <v>#N/A</v>
      </c>
      <c r="L2454" s="44" t="e">
        <f t="shared" si="77"/>
        <v>#N/A</v>
      </c>
    </row>
    <row r="2455" spans="1:12" x14ac:dyDescent="0.3">
      <c r="A2455" s="2"/>
      <c r="B2455" s="23"/>
      <c r="C2455" s="8"/>
      <c r="D2455" s="8"/>
      <c r="E2455" s="2"/>
      <c r="F2455" s="2"/>
      <c r="G2455" s="8"/>
      <c r="I2455" t="e">
        <f>INDEX('Helper - Drop-downs'!$C$12:$C$24,MATCH(C2455,'Helper - Drop-downs'!$A$12:$A$24,0))</f>
        <v>#N/A</v>
      </c>
      <c r="J2455" s="44" t="str">
        <f t="shared" si="76"/>
        <v xml:space="preserve"> - </v>
      </c>
      <c r="K2455" s="44" t="e">
        <f>INDEX('Helper - Inputs'!$G$15:$G$66,MATCH(J2455,'Helper - Inputs'!$D$15:$D$66,0),1)</f>
        <v>#N/A</v>
      </c>
      <c r="L2455" s="44" t="e">
        <f t="shared" si="77"/>
        <v>#N/A</v>
      </c>
    </row>
    <row r="2456" spans="1:12" x14ac:dyDescent="0.3">
      <c r="A2456" s="2"/>
      <c r="B2456" s="23"/>
      <c r="C2456" s="8"/>
      <c r="D2456" s="8"/>
      <c r="E2456" s="2"/>
      <c r="F2456" s="2"/>
      <c r="G2456" s="8"/>
      <c r="I2456" t="e">
        <f>INDEX('Helper - Drop-downs'!$C$12:$C$24,MATCH(C2456,'Helper - Drop-downs'!$A$12:$A$24,0))</f>
        <v>#N/A</v>
      </c>
      <c r="J2456" s="44" t="str">
        <f t="shared" si="76"/>
        <v xml:space="preserve"> - </v>
      </c>
      <c r="K2456" s="44" t="e">
        <f>INDEX('Helper - Inputs'!$G$15:$G$66,MATCH(J2456,'Helper - Inputs'!$D$15:$D$66,0),1)</f>
        <v>#N/A</v>
      </c>
      <c r="L2456" s="44" t="e">
        <f t="shared" si="77"/>
        <v>#N/A</v>
      </c>
    </row>
    <row r="2457" spans="1:12" x14ac:dyDescent="0.3">
      <c r="A2457" s="2"/>
      <c r="B2457" s="23"/>
      <c r="C2457" s="8"/>
      <c r="D2457" s="8"/>
      <c r="E2457" s="2"/>
      <c r="F2457" s="2"/>
      <c r="G2457" s="8"/>
      <c r="I2457" t="e">
        <f>INDEX('Helper - Drop-downs'!$C$12:$C$24,MATCH(C2457,'Helper - Drop-downs'!$A$12:$A$24,0))</f>
        <v>#N/A</v>
      </c>
      <c r="J2457" s="44" t="str">
        <f t="shared" si="76"/>
        <v xml:space="preserve"> - </v>
      </c>
      <c r="K2457" s="44" t="e">
        <f>INDEX('Helper - Inputs'!$G$15:$G$66,MATCH(J2457,'Helper - Inputs'!$D$15:$D$66,0),1)</f>
        <v>#N/A</v>
      </c>
      <c r="L2457" s="44" t="e">
        <f t="shared" si="77"/>
        <v>#N/A</v>
      </c>
    </row>
    <row r="2458" spans="1:12" x14ac:dyDescent="0.3">
      <c r="A2458" s="2"/>
      <c r="B2458" s="23"/>
      <c r="C2458" s="8"/>
      <c r="D2458" s="8"/>
      <c r="E2458" s="2"/>
      <c r="F2458" s="2"/>
      <c r="G2458" s="8"/>
      <c r="I2458" t="e">
        <f>INDEX('Helper - Drop-downs'!$C$12:$C$24,MATCH(C2458,'Helper - Drop-downs'!$A$12:$A$24,0))</f>
        <v>#N/A</v>
      </c>
      <c r="J2458" s="44" t="str">
        <f t="shared" si="76"/>
        <v xml:space="preserve"> - </v>
      </c>
      <c r="K2458" s="44" t="e">
        <f>INDEX('Helper - Inputs'!$G$15:$G$66,MATCH(J2458,'Helper - Inputs'!$D$15:$D$66,0),1)</f>
        <v>#N/A</v>
      </c>
      <c r="L2458" s="44" t="e">
        <f t="shared" si="77"/>
        <v>#N/A</v>
      </c>
    </row>
    <row r="2459" spans="1:12" x14ac:dyDescent="0.3">
      <c r="A2459" s="2"/>
      <c r="B2459" s="23"/>
      <c r="C2459" s="8"/>
      <c r="D2459" s="8"/>
      <c r="E2459" s="2"/>
      <c r="F2459" s="2"/>
      <c r="G2459" s="8"/>
      <c r="I2459" t="e">
        <f>INDEX('Helper - Drop-downs'!$C$12:$C$24,MATCH(C2459,'Helper - Drop-downs'!$A$12:$A$24,0))</f>
        <v>#N/A</v>
      </c>
      <c r="J2459" s="44" t="str">
        <f t="shared" si="76"/>
        <v xml:space="preserve"> - </v>
      </c>
      <c r="K2459" s="44" t="e">
        <f>INDEX('Helper - Inputs'!$G$15:$G$66,MATCH(J2459,'Helper - Inputs'!$D$15:$D$66,0),1)</f>
        <v>#N/A</v>
      </c>
      <c r="L2459" s="44" t="e">
        <f t="shared" si="77"/>
        <v>#N/A</v>
      </c>
    </row>
    <row r="2460" spans="1:12" x14ac:dyDescent="0.3">
      <c r="A2460" s="2"/>
      <c r="B2460" s="23"/>
      <c r="C2460" s="8"/>
      <c r="D2460" s="8"/>
      <c r="E2460" s="2"/>
      <c r="F2460" s="2"/>
      <c r="G2460" s="8"/>
      <c r="I2460" t="e">
        <f>INDEX('Helper - Drop-downs'!$C$12:$C$24,MATCH(C2460,'Helper - Drop-downs'!$A$12:$A$24,0))</f>
        <v>#N/A</v>
      </c>
      <c r="J2460" s="44" t="str">
        <f t="shared" si="76"/>
        <v xml:space="preserve"> - </v>
      </c>
      <c r="K2460" s="44" t="e">
        <f>INDEX('Helper - Inputs'!$G$15:$G$66,MATCH(J2460,'Helper - Inputs'!$D$15:$D$66,0),1)</f>
        <v>#N/A</v>
      </c>
      <c r="L2460" s="44" t="e">
        <f t="shared" si="77"/>
        <v>#N/A</v>
      </c>
    </row>
    <row r="2461" spans="1:12" x14ac:dyDescent="0.3">
      <c r="A2461" s="2"/>
      <c r="B2461" s="23"/>
      <c r="C2461" s="8"/>
      <c r="D2461" s="8"/>
      <c r="E2461" s="2"/>
      <c r="F2461" s="2"/>
      <c r="G2461" s="8"/>
      <c r="I2461" t="e">
        <f>INDEX('Helper - Drop-downs'!$C$12:$C$24,MATCH(C2461,'Helper - Drop-downs'!$A$12:$A$24,0))</f>
        <v>#N/A</v>
      </c>
      <c r="J2461" s="44" t="str">
        <f t="shared" si="76"/>
        <v xml:space="preserve"> - </v>
      </c>
      <c r="K2461" s="44" t="e">
        <f>INDEX('Helper - Inputs'!$G$15:$G$66,MATCH(J2461,'Helper - Inputs'!$D$15:$D$66,0),1)</f>
        <v>#N/A</v>
      </c>
      <c r="L2461" s="44" t="e">
        <f t="shared" si="77"/>
        <v>#N/A</v>
      </c>
    </row>
    <row r="2462" spans="1:12" x14ac:dyDescent="0.3">
      <c r="A2462" s="2"/>
      <c r="B2462" s="23"/>
      <c r="C2462" s="8"/>
      <c r="D2462" s="8"/>
      <c r="E2462" s="2"/>
      <c r="F2462" s="2"/>
      <c r="G2462" s="8"/>
      <c r="I2462" t="e">
        <f>INDEX('Helper - Drop-downs'!$C$12:$C$24,MATCH(C2462,'Helper - Drop-downs'!$A$12:$A$24,0))</f>
        <v>#N/A</v>
      </c>
      <c r="J2462" s="44" t="str">
        <f t="shared" si="76"/>
        <v xml:space="preserve"> - </v>
      </c>
      <c r="K2462" s="44" t="e">
        <f>INDEX('Helper - Inputs'!$G$15:$G$66,MATCH(J2462,'Helper - Inputs'!$D$15:$D$66,0),1)</f>
        <v>#N/A</v>
      </c>
      <c r="L2462" s="44" t="e">
        <f t="shared" si="77"/>
        <v>#N/A</v>
      </c>
    </row>
    <row r="2463" spans="1:12" x14ac:dyDescent="0.3">
      <c r="A2463" s="2"/>
      <c r="B2463" s="23"/>
      <c r="C2463" s="8"/>
      <c r="D2463" s="8"/>
      <c r="E2463" s="2"/>
      <c r="F2463" s="2"/>
      <c r="G2463" s="8"/>
      <c r="I2463" t="e">
        <f>INDEX('Helper - Drop-downs'!$C$12:$C$24,MATCH(C2463,'Helper - Drop-downs'!$A$12:$A$24,0))</f>
        <v>#N/A</v>
      </c>
      <c r="J2463" s="44" t="str">
        <f t="shared" si="76"/>
        <v xml:space="preserve"> - </v>
      </c>
      <c r="K2463" s="44" t="e">
        <f>INDEX('Helper - Inputs'!$G$15:$G$66,MATCH(J2463,'Helper - Inputs'!$D$15:$D$66,0),1)</f>
        <v>#N/A</v>
      </c>
      <c r="L2463" s="44" t="e">
        <f t="shared" si="77"/>
        <v>#N/A</v>
      </c>
    </row>
    <row r="2464" spans="1:12" x14ac:dyDescent="0.3">
      <c r="A2464" s="2"/>
      <c r="B2464" s="23"/>
      <c r="C2464" s="8"/>
      <c r="D2464" s="8"/>
      <c r="E2464" s="2"/>
      <c r="F2464" s="2"/>
      <c r="G2464" s="8"/>
      <c r="I2464" t="e">
        <f>INDEX('Helper - Drop-downs'!$C$12:$C$24,MATCH(C2464,'Helper - Drop-downs'!$A$12:$A$24,0))</f>
        <v>#N/A</v>
      </c>
      <c r="J2464" s="44" t="str">
        <f t="shared" si="76"/>
        <v xml:space="preserve"> - </v>
      </c>
      <c r="K2464" s="44" t="e">
        <f>INDEX('Helper - Inputs'!$G$15:$G$66,MATCH(J2464,'Helper - Inputs'!$D$15:$D$66,0),1)</f>
        <v>#N/A</v>
      </c>
      <c r="L2464" s="44" t="e">
        <f t="shared" si="77"/>
        <v>#N/A</v>
      </c>
    </row>
    <row r="2465" spans="1:12" x14ac:dyDescent="0.3">
      <c r="A2465" s="2"/>
      <c r="B2465" s="23"/>
      <c r="C2465" s="8"/>
      <c r="D2465" s="8"/>
      <c r="E2465" s="2"/>
      <c r="F2465" s="2"/>
      <c r="G2465" s="8"/>
      <c r="I2465" t="e">
        <f>INDEX('Helper - Drop-downs'!$C$12:$C$24,MATCH(C2465,'Helper - Drop-downs'!$A$12:$A$24,0))</f>
        <v>#N/A</v>
      </c>
      <c r="J2465" s="44" t="str">
        <f t="shared" si="76"/>
        <v xml:space="preserve"> - </v>
      </c>
      <c r="K2465" s="44" t="e">
        <f>INDEX('Helper - Inputs'!$G$15:$G$66,MATCH(J2465,'Helper - Inputs'!$D$15:$D$66,0),1)</f>
        <v>#N/A</v>
      </c>
      <c r="L2465" s="44" t="e">
        <f t="shared" si="77"/>
        <v>#N/A</v>
      </c>
    </row>
    <row r="2466" spans="1:12" x14ac:dyDescent="0.3">
      <c r="A2466" s="2"/>
      <c r="B2466" s="23"/>
      <c r="C2466" s="8"/>
      <c r="D2466" s="8"/>
      <c r="E2466" s="2"/>
      <c r="F2466" s="2"/>
      <c r="G2466" s="8"/>
      <c r="I2466" t="e">
        <f>INDEX('Helper - Drop-downs'!$C$12:$C$24,MATCH(C2466,'Helper - Drop-downs'!$A$12:$A$24,0))</f>
        <v>#N/A</v>
      </c>
      <c r="J2466" s="44" t="str">
        <f t="shared" si="76"/>
        <v xml:space="preserve"> - </v>
      </c>
      <c r="K2466" s="44" t="e">
        <f>INDEX('Helper - Inputs'!$G$15:$G$66,MATCH(J2466,'Helper - Inputs'!$D$15:$D$66,0),1)</f>
        <v>#N/A</v>
      </c>
      <c r="L2466" s="44" t="e">
        <f t="shared" si="77"/>
        <v>#N/A</v>
      </c>
    </row>
    <row r="2467" spans="1:12" x14ac:dyDescent="0.3">
      <c r="A2467" s="2"/>
      <c r="B2467" s="23"/>
      <c r="C2467" s="8"/>
      <c r="D2467" s="8"/>
      <c r="E2467" s="2"/>
      <c r="F2467" s="2"/>
      <c r="G2467" s="8"/>
      <c r="I2467" t="e">
        <f>INDEX('Helper - Drop-downs'!$C$12:$C$24,MATCH(C2467,'Helper - Drop-downs'!$A$12:$A$24,0))</f>
        <v>#N/A</v>
      </c>
      <c r="J2467" s="44" t="str">
        <f t="shared" si="76"/>
        <v xml:space="preserve"> - </v>
      </c>
      <c r="K2467" s="44" t="e">
        <f>INDEX('Helper - Inputs'!$G$15:$G$66,MATCH(J2467,'Helper - Inputs'!$D$15:$D$66,0),1)</f>
        <v>#N/A</v>
      </c>
      <c r="L2467" s="44" t="e">
        <f t="shared" si="77"/>
        <v>#N/A</v>
      </c>
    </row>
    <row r="2468" spans="1:12" x14ac:dyDescent="0.3">
      <c r="A2468" s="2"/>
      <c r="B2468" s="23"/>
      <c r="C2468" s="8"/>
      <c r="D2468" s="8"/>
      <c r="E2468" s="2"/>
      <c r="F2468" s="2"/>
      <c r="G2468" s="8"/>
      <c r="I2468" t="e">
        <f>INDEX('Helper - Drop-downs'!$C$12:$C$24,MATCH(C2468,'Helper - Drop-downs'!$A$12:$A$24,0))</f>
        <v>#N/A</v>
      </c>
      <c r="J2468" s="44" t="str">
        <f t="shared" si="76"/>
        <v xml:space="preserve"> - </v>
      </c>
      <c r="K2468" s="44" t="e">
        <f>INDEX('Helper - Inputs'!$G$15:$G$66,MATCH(J2468,'Helper - Inputs'!$D$15:$D$66,0),1)</f>
        <v>#N/A</v>
      </c>
      <c r="L2468" s="44" t="e">
        <f t="shared" si="77"/>
        <v>#N/A</v>
      </c>
    </row>
    <row r="2469" spans="1:12" x14ac:dyDescent="0.3">
      <c r="A2469" s="2"/>
      <c r="B2469" s="23"/>
      <c r="C2469" s="8"/>
      <c r="D2469" s="8"/>
      <c r="E2469" s="2"/>
      <c r="F2469" s="2"/>
      <c r="G2469" s="8"/>
      <c r="I2469" t="e">
        <f>INDEX('Helper - Drop-downs'!$C$12:$C$24,MATCH(C2469,'Helper - Drop-downs'!$A$12:$A$24,0))</f>
        <v>#N/A</v>
      </c>
      <c r="J2469" s="44" t="str">
        <f t="shared" si="76"/>
        <v xml:space="preserve"> - </v>
      </c>
      <c r="K2469" s="44" t="e">
        <f>INDEX('Helper - Inputs'!$G$15:$G$66,MATCH(J2469,'Helper - Inputs'!$D$15:$D$66,0),1)</f>
        <v>#N/A</v>
      </c>
      <c r="L2469" s="44" t="e">
        <f t="shared" si="77"/>
        <v>#N/A</v>
      </c>
    </row>
    <row r="2470" spans="1:12" x14ac:dyDescent="0.3">
      <c r="A2470" s="2"/>
      <c r="B2470" s="23"/>
      <c r="C2470" s="8"/>
      <c r="D2470" s="8"/>
      <c r="E2470" s="2"/>
      <c r="F2470" s="2"/>
      <c r="G2470" s="8"/>
      <c r="I2470" t="e">
        <f>INDEX('Helper - Drop-downs'!$C$12:$C$24,MATCH(C2470,'Helper - Drop-downs'!$A$12:$A$24,0))</f>
        <v>#N/A</v>
      </c>
      <c r="J2470" s="44" t="str">
        <f t="shared" si="76"/>
        <v xml:space="preserve"> - </v>
      </c>
      <c r="K2470" s="44" t="e">
        <f>INDEX('Helper - Inputs'!$G$15:$G$66,MATCH(J2470,'Helper - Inputs'!$D$15:$D$66,0),1)</f>
        <v>#N/A</v>
      </c>
      <c r="L2470" s="44" t="e">
        <f t="shared" si="77"/>
        <v>#N/A</v>
      </c>
    </row>
    <row r="2471" spans="1:12" x14ac:dyDescent="0.3">
      <c r="A2471" s="2"/>
      <c r="B2471" s="23"/>
      <c r="C2471" s="8"/>
      <c r="D2471" s="8"/>
      <c r="E2471" s="2"/>
      <c r="F2471" s="2"/>
      <c r="G2471" s="8"/>
      <c r="I2471" t="e">
        <f>INDEX('Helper - Drop-downs'!$C$12:$C$24,MATCH(C2471,'Helper - Drop-downs'!$A$12:$A$24,0))</f>
        <v>#N/A</v>
      </c>
      <c r="J2471" s="44" t="str">
        <f t="shared" si="76"/>
        <v xml:space="preserve"> - </v>
      </c>
      <c r="K2471" s="44" t="e">
        <f>INDEX('Helper - Inputs'!$G$15:$G$66,MATCH(J2471,'Helper - Inputs'!$D$15:$D$66,0),1)</f>
        <v>#N/A</v>
      </c>
      <c r="L2471" s="44" t="e">
        <f t="shared" si="77"/>
        <v>#N/A</v>
      </c>
    </row>
    <row r="2472" spans="1:12" x14ac:dyDescent="0.3">
      <c r="A2472" s="2"/>
      <c r="B2472" s="23"/>
      <c r="C2472" s="8"/>
      <c r="D2472" s="8"/>
      <c r="E2472" s="2"/>
      <c r="F2472" s="2"/>
      <c r="G2472" s="8"/>
      <c r="I2472" t="e">
        <f>INDEX('Helper - Drop-downs'!$C$12:$C$24,MATCH(C2472,'Helper - Drop-downs'!$A$12:$A$24,0))</f>
        <v>#N/A</v>
      </c>
      <c r="J2472" s="44" t="str">
        <f t="shared" si="76"/>
        <v xml:space="preserve"> - </v>
      </c>
      <c r="K2472" s="44" t="e">
        <f>INDEX('Helper - Inputs'!$G$15:$G$66,MATCH(J2472,'Helper - Inputs'!$D$15:$D$66,0),1)</f>
        <v>#N/A</v>
      </c>
      <c r="L2472" s="44" t="e">
        <f t="shared" si="77"/>
        <v>#N/A</v>
      </c>
    </row>
    <row r="2473" spans="1:12" x14ac:dyDescent="0.3">
      <c r="A2473" s="2"/>
      <c r="B2473" s="23"/>
      <c r="C2473" s="8"/>
      <c r="D2473" s="8"/>
      <c r="E2473" s="2"/>
      <c r="F2473" s="2"/>
      <c r="G2473" s="8"/>
      <c r="I2473" t="e">
        <f>INDEX('Helper - Drop-downs'!$C$12:$C$24,MATCH(C2473,'Helper - Drop-downs'!$A$12:$A$24,0))</f>
        <v>#N/A</v>
      </c>
      <c r="J2473" s="44" t="str">
        <f t="shared" si="76"/>
        <v xml:space="preserve"> - </v>
      </c>
      <c r="K2473" s="44" t="e">
        <f>INDEX('Helper - Inputs'!$G$15:$G$66,MATCH(J2473,'Helper - Inputs'!$D$15:$D$66,0),1)</f>
        <v>#N/A</v>
      </c>
      <c r="L2473" s="44" t="e">
        <f t="shared" si="77"/>
        <v>#N/A</v>
      </c>
    </row>
    <row r="2474" spans="1:12" x14ac:dyDescent="0.3">
      <c r="A2474" s="2"/>
      <c r="B2474" s="23"/>
      <c r="C2474" s="8"/>
      <c r="D2474" s="8"/>
      <c r="E2474" s="2"/>
      <c r="F2474" s="2"/>
      <c r="G2474" s="8"/>
      <c r="I2474" t="e">
        <f>INDEX('Helper - Drop-downs'!$C$12:$C$24,MATCH(C2474,'Helper - Drop-downs'!$A$12:$A$24,0))</f>
        <v>#N/A</v>
      </c>
      <c r="J2474" s="44" t="str">
        <f t="shared" si="76"/>
        <v xml:space="preserve"> - </v>
      </c>
      <c r="K2474" s="44" t="e">
        <f>INDEX('Helper - Inputs'!$G$15:$G$66,MATCH(J2474,'Helper - Inputs'!$D$15:$D$66,0),1)</f>
        <v>#N/A</v>
      </c>
      <c r="L2474" s="44" t="e">
        <f t="shared" si="77"/>
        <v>#N/A</v>
      </c>
    </row>
    <row r="2475" spans="1:12" x14ac:dyDescent="0.3">
      <c r="A2475" s="2"/>
      <c r="B2475" s="23"/>
      <c r="C2475" s="8"/>
      <c r="D2475" s="8"/>
      <c r="E2475" s="2"/>
      <c r="F2475" s="2"/>
      <c r="G2475" s="8"/>
      <c r="I2475" t="e">
        <f>INDEX('Helper - Drop-downs'!$C$12:$C$24,MATCH(C2475,'Helper - Drop-downs'!$A$12:$A$24,0))</f>
        <v>#N/A</v>
      </c>
      <c r="J2475" s="44" t="str">
        <f t="shared" si="76"/>
        <v xml:space="preserve"> - </v>
      </c>
      <c r="K2475" s="44" t="e">
        <f>INDEX('Helper - Inputs'!$G$15:$G$66,MATCH(J2475,'Helper - Inputs'!$D$15:$D$66,0),1)</f>
        <v>#N/A</v>
      </c>
      <c r="L2475" s="44" t="e">
        <f t="shared" si="77"/>
        <v>#N/A</v>
      </c>
    </row>
    <row r="2476" spans="1:12" x14ac:dyDescent="0.3">
      <c r="A2476" s="2"/>
      <c r="B2476" s="23"/>
      <c r="C2476" s="8"/>
      <c r="D2476" s="8"/>
      <c r="E2476" s="2"/>
      <c r="F2476" s="2"/>
      <c r="G2476" s="8"/>
      <c r="I2476" t="e">
        <f>INDEX('Helper - Drop-downs'!$C$12:$C$24,MATCH(C2476,'Helper - Drop-downs'!$A$12:$A$24,0))</f>
        <v>#N/A</v>
      </c>
      <c r="J2476" s="44" t="str">
        <f t="shared" si="76"/>
        <v xml:space="preserve"> - </v>
      </c>
      <c r="K2476" s="44" t="e">
        <f>INDEX('Helper - Inputs'!$G$15:$G$66,MATCH(J2476,'Helper - Inputs'!$D$15:$D$66,0),1)</f>
        <v>#N/A</v>
      </c>
      <c r="L2476" s="44" t="e">
        <f t="shared" si="77"/>
        <v>#N/A</v>
      </c>
    </row>
    <row r="2477" spans="1:12" x14ac:dyDescent="0.3">
      <c r="A2477" s="2"/>
      <c r="B2477" s="23"/>
      <c r="C2477" s="8"/>
      <c r="D2477" s="8"/>
      <c r="E2477" s="2"/>
      <c r="F2477" s="2"/>
      <c r="G2477" s="8"/>
      <c r="I2477" t="e">
        <f>INDEX('Helper - Drop-downs'!$C$12:$C$24,MATCH(C2477,'Helper - Drop-downs'!$A$12:$A$24,0))</f>
        <v>#N/A</v>
      </c>
      <c r="J2477" s="44" t="str">
        <f t="shared" si="76"/>
        <v xml:space="preserve"> - </v>
      </c>
      <c r="K2477" s="44" t="e">
        <f>INDEX('Helper - Inputs'!$G$15:$G$66,MATCH(J2477,'Helper - Inputs'!$D$15:$D$66,0),1)</f>
        <v>#N/A</v>
      </c>
      <c r="L2477" s="44" t="e">
        <f t="shared" si="77"/>
        <v>#N/A</v>
      </c>
    </row>
    <row r="2478" spans="1:12" x14ac:dyDescent="0.3">
      <c r="A2478" s="2"/>
      <c r="B2478" s="23"/>
      <c r="C2478" s="8"/>
      <c r="D2478" s="8"/>
      <c r="E2478" s="2"/>
      <c r="F2478" s="2"/>
      <c r="G2478" s="8"/>
      <c r="I2478" t="e">
        <f>INDEX('Helper - Drop-downs'!$C$12:$C$24,MATCH(C2478,'Helper - Drop-downs'!$A$12:$A$24,0))</f>
        <v>#N/A</v>
      </c>
      <c r="J2478" s="44" t="str">
        <f t="shared" si="76"/>
        <v xml:space="preserve"> - </v>
      </c>
      <c r="K2478" s="44" t="e">
        <f>INDEX('Helper - Inputs'!$G$15:$G$66,MATCH(J2478,'Helper - Inputs'!$D$15:$D$66,0),1)</f>
        <v>#N/A</v>
      </c>
      <c r="L2478" s="44" t="e">
        <f t="shared" si="77"/>
        <v>#N/A</v>
      </c>
    </row>
    <row r="2479" spans="1:12" x14ac:dyDescent="0.3">
      <c r="A2479" s="2"/>
      <c r="B2479" s="23"/>
      <c r="C2479" s="8"/>
      <c r="D2479" s="8"/>
      <c r="E2479" s="2"/>
      <c r="F2479" s="2"/>
      <c r="G2479" s="8"/>
      <c r="I2479" t="e">
        <f>INDEX('Helper - Drop-downs'!$C$12:$C$24,MATCH(C2479,'Helper - Drop-downs'!$A$12:$A$24,0))</f>
        <v>#N/A</v>
      </c>
      <c r="J2479" s="44" t="str">
        <f t="shared" si="76"/>
        <v xml:space="preserve"> - </v>
      </c>
      <c r="K2479" s="44" t="e">
        <f>INDEX('Helper - Inputs'!$G$15:$G$66,MATCH(J2479,'Helper - Inputs'!$D$15:$D$66,0),1)</f>
        <v>#N/A</v>
      </c>
      <c r="L2479" s="44" t="e">
        <f t="shared" si="77"/>
        <v>#N/A</v>
      </c>
    </row>
    <row r="2480" spans="1:12" x14ac:dyDescent="0.3">
      <c r="A2480" s="2"/>
      <c r="B2480" s="23"/>
      <c r="C2480" s="8"/>
      <c r="D2480" s="8"/>
      <c r="E2480" s="2"/>
      <c r="F2480" s="2"/>
      <c r="G2480" s="8"/>
      <c r="I2480" t="e">
        <f>INDEX('Helper - Drop-downs'!$C$12:$C$24,MATCH(C2480,'Helper - Drop-downs'!$A$12:$A$24,0))</f>
        <v>#N/A</v>
      </c>
      <c r="J2480" s="44" t="str">
        <f t="shared" si="76"/>
        <v xml:space="preserve"> - </v>
      </c>
      <c r="K2480" s="44" t="e">
        <f>INDEX('Helper - Inputs'!$G$15:$G$66,MATCH(J2480,'Helper - Inputs'!$D$15:$D$66,0),1)</f>
        <v>#N/A</v>
      </c>
      <c r="L2480" s="44" t="e">
        <f t="shared" si="77"/>
        <v>#N/A</v>
      </c>
    </row>
    <row r="2481" spans="1:12" x14ac:dyDescent="0.3">
      <c r="A2481" s="2"/>
      <c r="B2481" s="23"/>
      <c r="C2481" s="8"/>
      <c r="D2481" s="8"/>
      <c r="E2481" s="2"/>
      <c r="F2481" s="2"/>
      <c r="G2481" s="8"/>
      <c r="I2481" t="e">
        <f>INDEX('Helper - Drop-downs'!$C$12:$C$24,MATCH(C2481,'Helper - Drop-downs'!$A$12:$A$24,0))</f>
        <v>#N/A</v>
      </c>
      <c r="J2481" s="44" t="str">
        <f t="shared" si="76"/>
        <v xml:space="preserve"> - </v>
      </c>
      <c r="K2481" s="44" t="e">
        <f>INDEX('Helper - Inputs'!$G$15:$G$66,MATCH(J2481,'Helper - Inputs'!$D$15:$D$66,0),1)</f>
        <v>#N/A</v>
      </c>
      <c r="L2481" s="44" t="e">
        <f t="shared" si="77"/>
        <v>#N/A</v>
      </c>
    </row>
    <row r="2482" spans="1:12" x14ac:dyDescent="0.3">
      <c r="A2482" s="2"/>
      <c r="B2482" s="23"/>
      <c r="C2482" s="8"/>
      <c r="D2482" s="8"/>
      <c r="E2482" s="2"/>
      <c r="F2482" s="2"/>
      <c r="G2482" s="8"/>
      <c r="I2482" t="e">
        <f>INDEX('Helper - Drop-downs'!$C$12:$C$24,MATCH(C2482,'Helper - Drop-downs'!$A$12:$A$24,0))</f>
        <v>#N/A</v>
      </c>
      <c r="J2482" s="44" t="str">
        <f t="shared" si="76"/>
        <v xml:space="preserve"> - </v>
      </c>
      <c r="K2482" s="44" t="e">
        <f>INDEX('Helper - Inputs'!$G$15:$G$66,MATCH(J2482,'Helper - Inputs'!$D$15:$D$66,0),1)</f>
        <v>#N/A</v>
      </c>
      <c r="L2482" s="44" t="e">
        <f t="shared" si="77"/>
        <v>#N/A</v>
      </c>
    </row>
    <row r="2483" spans="1:12" x14ac:dyDescent="0.3">
      <c r="A2483" s="2"/>
      <c r="B2483" s="23"/>
      <c r="C2483" s="8"/>
      <c r="D2483" s="8"/>
      <c r="E2483" s="2"/>
      <c r="F2483" s="2"/>
      <c r="G2483" s="8"/>
      <c r="I2483" t="e">
        <f>INDEX('Helper - Drop-downs'!$C$12:$C$24,MATCH(C2483,'Helper - Drop-downs'!$A$12:$A$24,0))</f>
        <v>#N/A</v>
      </c>
      <c r="J2483" s="44" t="str">
        <f t="shared" si="76"/>
        <v xml:space="preserve"> - </v>
      </c>
      <c r="K2483" s="44" t="e">
        <f>INDEX('Helper - Inputs'!$G$15:$G$66,MATCH(J2483,'Helper - Inputs'!$D$15:$D$66,0),1)</f>
        <v>#N/A</v>
      </c>
      <c r="L2483" s="44" t="e">
        <f t="shared" si="77"/>
        <v>#N/A</v>
      </c>
    </row>
    <row r="2484" spans="1:12" x14ac:dyDescent="0.3">
      <c r="A2484" s="2"/>
      <c r="B2484" s="23"/>
      <c r="C2484" s="8"/>
      <c r="D2484" s="8"/>
      <c r="E2484" s="2"/>
      <c r="F2484" s="2"/>
      <c r="G2484" s="8"/>
      <c r="I2484" t="e">
        <f>INDEX('Helper - Drop-downs'!$C$12:$C$24,MATCH(C2484,'Helper - Drop-downs'!$A$12:$A$24,0))</f>
        <v>#N/A</v>
      </c>
      <c r="J2484" s="44" t="str">
        <f t="shared" si="76"/>
        <v xml:space="preserve"> - </v>
      </c>
      <c r="K2484" s="44" t="e">
        <f>INDEX('Helper - Inputs'!$G$15:$G$66,MATCH(J2484,'Helper - Inputs'!$D$15:$D$66,0),1)</f>
        <v>#N/A</v>
      </c>
      <c r="L2484" s="44" t="e">
        <f t="shared" si="77"/>
        <v>#N/A</v>
      </c>
    </row>
    <row r="2485" spans="1:12" x14ac:dyDescent="0.3">
      <c r="A2485" s="2"/>
      <c r="B2485" s="23"/>
      <c r="C2485" s="8"/>
      <c r="D2485" s="8"/>
      <c r="E2485" s="2"/>
      <c r="F2485" s="2"/>
      <c r="G2485" s="8"/>
      <c r="I2485" t="e">
        <f>INDEX('Helper - Drop-downs'!$C$12:$C$24,MATCH(C2485,'Helper - Drop-downs'!$A$12:$A$24,0))</f>
        <v>#N/A</v>
      </c>
      <c r="J2485" s="44" t="str">
        <f t="shared" si="76"/>
        <v xml:space="preserve"> - </v>
      </c>
      <c r="K2485" s="44" t="e">
        <f>INDEX('Helper - Inputs'!$G$15:$G$66,MATCH(J2485,'Helper - Inputs'!$D$15:$D$66,0),1)</f>
        <v>#N/A</v>
      </c>
      <c r="L2485" s="44" t="e">
        <f t="shared" si="77"/>
        <v>#N/A</v>
      </c>
    </row>
    <row r="2486" spans="1:12" x14ac:dyDescent="0.3">
      <c r="A2486" s="2"/>
      <c r="B2486" s="23"/>
      <c r="C2486" s="8"/>
      <c r="D2486" s="8"/>
      <c r="E2486" s="2"/>
      <c r="F2486" s="2"/>
      <c r="G2486" s="8"/>
      <c r="I2486" t="e">
        <f>INDEX('Helper - Drop-downs'!$C$12:$C$24,MATCH(C2486,'Helper - Drop-downs'!$A$12:$A$24,0))</f>
        <v>#N/A</v>
      </c>
      <c r="J2486" s="44" t="str">
        <f t="shared" si="76"/>
        <v xml:space="preserve"> - </v>
      </c>
      <c r="K2486" s="44" t="e">
        <f>INDEX('Helper - Inputs'!$G$15:$G$66,MATCH(J2486,'Helper - Inputs'!$D$15:$D$66,0),1)</f>
        <v>#N/A</v>
      </c>
      <c r="L2486" s="44" t="e">
        <f t="shared" si="77"/>
        <v>#N/A</v>
      </c>
    </row>
    <row r="2487" spans="1:12" x14ac:dyDescent="0.3">
      <c r="A2487" s="2"/>
      <c r="B2487" s="23"/>
      <c r="C2487" s="8"/>
      <c r="D2487" s="8"/>
      <c r="E2487" s="2"/>
      <c r="F2487" s="2"/>
      <c r="G2487" s="8"/>
      <c r="I2487" t="e">
        <f>INDEX('Helper - Drop-downs'!$C$12:$C$24,MATCH(C2487,'Helper - Drop-downs'!$A$12:$A$24,0))</f>
        <v>#N/A</v>
      </c>
      <c r="J2487" s="44" t="str">
        <f t="shared" si="76"/>
        <v xml:space="preserve"> - </v>
      </c>
      <c r="K2487" s="44" t="e">
        <f>INDEX('Helper - Inputs'!$G$15:$G$66,MATCH(J2487,'Helper - Inputs'!$D$15:$D$66,0),1)</f>
        <v>#N/A</v>
      </c>
      <c r="L2487" s="44" t="e">
        <f t="shared" si="77"/>
        <v>#N/A</v>
      </c>
    </row>
    <row r="2488" spans="1:12" x14ac:dyDescent="0.3">
      <c r="A2488" s="2"/>
      <c r="B2488" s="23"/>
      <c r="C2488" s="8"/>
      <c r="D2488" s="8"/>
      <c r="E2488" s="2"/>
      <c r="F2488" s="2"/>
      <c r="G2488" s="8"/>
      <c r="I2488" t="e">
        <f>INDEX('Helper - Drop-downs'!$C$12:$C$24,MATCH(C2488,'Helper - Drop-downs'!$A$12:$A$24,0))</f>
        <v>#N/A</v>
      </c>
      <c r="J2488" s="44" t="str">
        <f t="shared" si="76"/>
        <v xml:space="preserve"> - </v>
      </c>
      <c r="K2488" s="44" t="e">
        <f>INDEX('Helper - Inputs'!$G$15:$G$66,MATCH(J2488,'Helper - Inputs'!$D$15:$D$66,0),1)</f>
        <v>#N/A</v>
      </c>
      <c r="L2488" s="44" t="e">
        <f t="shared" si="77"/>
        <v>#N/A</v>
      </c>
    </row>
    <row r="2489" spans="1:12" x14ac:dyDescent="0.3">
      <c r="A2489" s="2"/>
      <c r="B2489" s="23"/>
      <c r="C2489" s="8"/>
      <c r="D2489" s="8"/>
      <c r="E2489" s="2"/>
      <c r="F2489" s="2"/>
      <c r="G2489" s="8"/>
      <c r="I2489" t="e">
        <f>INDEX('Helper - Drop-downs'!$C$12:$C$24,MATCH(C2489,'Helper - Drop-downs'!$A$12:$A$24,0))</f>
        <v>#N/A</v>
      </c>
      <c r="J2489" s="44" t="str">
        <f t="shared" si="76"/>
        <v xml:space="preserve"> - </v>
      </c>
      <c r="K2489" s="44" t="e">
        <f>INDEX('Helper - Inputs'!$G$15:$G$66,MATCH(J2489,'Helper - Inputs'!$D$15:$D$66,0),1)</f>
        <v>#N/A</v>
      </c>
      <c r="L2489" s="44" t="e">
        <f t="shared" si="77"/>
        <v>#N/A</v>
      </c>
    </row>
    <row r="2490" spans="1:12" x14ac:dyDescent="0.3">
      <c r="A2490" s="2"/>
      <c r="B2490" s="23"/>
      <c r="C2490" s="8"/>
      <c r="D2490" s="8"/>
      <c r="E2490" s="2"/>
      <c r="F2490" s="2"/>
      <c r="G2490" s="8"/>
      <c r="I2490" t="e">
        <f>INDEX('Helper - Drop-downs'!$C$12:$C$24,MATCH(C2490,'Helper - Drop-downs'!$A$12:$A$24,0))</f>
        <v>#N/A</v>
      </c>
      <c r="J2490" s="44" t="str">
        <f t="shared" si="76"/>
        <v xml:space="preserve"> - </v>
      </c>
      <c r="K2490" s="44" t="e">
        <f>INDEX('Helper - Inputs'!$G$15:$G$66,MATCH(J2490,'Helper - Inputs'!$D$15:$D$66,0),1)</f>
        <v>#N/A</v>
      </c>
      <c r="L2490" s="44" t="e">
        <f t="shared" si="77"/>
        <v>#N/A</v>
      </c>
    </row>
    <row r="2491" spans="1:12" x14ac:dyDescent="0.3">
      <c r="A2491" s="2"/>
      <c r="B2491" s="23"/>
      <c r="C2491" s="8"/>
      <c r="D2491" s="8"/>
      <c r="E2491" s="2"/>
      <c r="F2491" s="2"/>
      <c r="G2491" s="8"/>
      <c r="I2491" t="e">
        <f>INDEX('Helper - Drop-downs'!$C$12:$C$24,MATCH(C2491,'Helper - Drop-downs'!$A$12:$A$24,0))</f>
        <v>#N/A</v>
      </c>
      <c r="J2491" s="44" t="str">
        <f t="shared" si="76"/>
        <v xml:space="preserve"> - </v>
      </c>
      <c r="K2491" s="44" t="e">
        <f>INDEX('Helper - Inputs'!$G$15:$G$66,MATCH(J2491,'Helper - Inputs'!$D$15:$D$66,0),1)</f>
        <v>#N/A</v>
      </c>
      <c r="L2491" s="44" t="e">
        <f t="shared" si="77"/>
        <v>#N/A</v>
      </c>
    </row>
    <row r="2492" spans="1:12" x14ac:dyDescent="0.3">
      <c r="A2492" s="2"/>
      <c r="B2492" s="23"/>
      <c r="C2492" s="8"/>
      <c r="D2492" s="8"/>
      <c r="E2492" s="2"/>
      <c r="F2492" s="2"/>
      <c r="G2492" s="8"/>
      <c r="I2492" t="e">
        <f>INDEX('Helper - Drop-downs'!$C$12:$C$24,MATCH(C2492,'Helper - Drop-downs'!$A$12:$A$24,0))</f>
        <v>#N/A</v>
      </c>
      <c r="J2492" s="44" t="str">
        <f t="shared" si="76"/>
        <v xml:space="preserve"> - </v>
      </c>
      <c r="K2492" s="44" t="e">
        <f>INDEX('Helper - Inputs'!$G$15:$G$66,MATCH(J2492,'Helper - Inputs'!$D$15:$D$66,0),1)</f>
        <v>#N/A</v>
      </c>
      <c r="L2492" s="44" t="e">
        <f t="shared" si="77"/>
        <v>#N/A</v>
      </c>
    </row>
    <row r="2493" spans="1:12" x14ac:dyDescent="0.3">
      <c r="A2493" s="2"/>
      <c r="B2493" s="23"/>
      <c r="C2493" s="8"/>
      <c r="D2493" s="8"/>
      <c r="E2493" s="2"/>
      <c r="F2493" s="2"/>
      <c r="G2493" s="8"/>
      <c r="I2493" t="e">
        <f>INDEX('Helper - Drop-downs'!$C$12:$C$24,MATCH(C2493,'Helper - Drop-downs'!$A$12:$A$24,0))</f>
        <v>#N/A</v>
      </c>
      <c r="J2493" s="44" t="str">
        <f t="shared" si="76"/>
        <v xml:space="preserve"> - </v>
      </c>
      <c r="K2493" s="44" t="e">
        <f>INDEX('Helper - Inputs'!$G$15:$G$66,MATCH(J2493,'Helper - Inputs'!$D$15:$D$66,0),1)</f>
        <v>#N/A</v>
      </c>
      <c r="L2493" s="44" t="e">
        <f t="shared" si="77"/>
        <v>#N/A</v>
      </c>
    </row>
    <row r="2494" spans="1:12" x14ac:dyDescent="0.3">
      <c r="A2494" s="2"/>
      <c r="B2494" s="23"/>
      <c r="C2494" s="8"/>
      <c r="D2494" s="8"/>
      <c r="E2494" s="2"/>
      <c r="F2494" s="2"/>
      <c r="G2494" s="8"/>
      <c r="I2494" t="e">
        <f>INDEX('Helper - Drop-downs'!$C$12:$C$24,MATCH(C2494,'Helper - Drop-downs'!$A$12:$A$24,0))</f>
        <v>#N/A</v>
      </c>
      <c r="J2494" s="44" t="str">
        <f t="shared" si="76"/>
        <v xml:space="preserve"> - </v>
      </c>
      <c r="K2494" s="44" t="e">
        <f>INDEX('Helper - Inputs'!$G$15:$G$66,MATCH(J2494,'Helper - Inputs'!$D$15:$D$66,0),1)</f>
        <v>#N/A</v>
      </c>
      <c r="L2494" s="44" t="e">
        <f t="shared" si="77"/>
        <v>#N/A</v>
      </c>
    </row>
    <row r="2495" spans="1:12" x14ac:dyDescent="0.3">
      <c r="A2495" s="2"/>
      <c r="B2495" s="23"/>
      <c r="C2495" s="8"/>
      <c r="D2495" s="8"/>
      <c r="E2495" s="2"/>
      <c r="F2495" s="2"/>
      <c r="G2495" s="8"/>
      <c r="I2495" t="e">
        <f>INDEX('Helper - Drop-downs'!$C$12:$C$24,MATCH(C2495,'Helper - Drop-downs'!$A$12:$A$24,0))</f>
        <v>#N/A</v>
      </c>
      <c r="J2495" s="44" t="str">
        <f t="shared" si="76"/>
        <v xml:space="preserve"> - </v>
      </c>
      <c r="K2495" s="44" t="e">
        <f>INDEX('Helper - Inputs'!$G$15:$G$66,MATCH(J2495,'Helper - Inputs'!$D$15:$D$66,0),1)</f>
        <v>#N/A</v>
      </c>
      <c r="L2495" s="44" t="e">
        <f t="shared" si="77"/>
        <v>#N/A</v>
      </c>
    </row>
    <row r="2496" spans="1:12" x14ac:dyDescent="0.3">
      <c r="A2496" s="2"/>
      <c r="B2496" s="23"/>
      <c r="C2496" s="8"/>
      <c r="D2496" s="8"/>
      <c r="E2496" s="2"/>
      <c r="F2496" s="2"/>
      <c r="G2496" s="8"/>
      <c r="I2496" t="e">
        <f>INDEX('Helper - Drop-downs'!$C$12:$C$24,MATCH(C2496,'Helper - Drop-downs'!$A$12:$A$24,0))</f>
        <v>#N/A</v>
      </c>
      <c r="J2496" s="44" t="str">
        <f t="shared" si="76"/>
        <v xml:space="preserve"> - </v>
      </c>
      <c r="K2496" s="44" t="e">
        <f>INDEX('Helper - Inputs'!$G$15:$G$66,MATCH(J2496,'Helper - Inputs'!$D$15:$D$66,0),1)</f>
        <v>#N/A</v>
      </c>
      <c r="L2496" s="44" t="e">
        <f t="shared" si="77"/>
        <v>#N/A</v>
      </c>
    </row>
    <row r="2497" spans="1:12" x14ac:dyDescent="0.3">
      <c r="A2497" s="2"/>
      <c r="B2497" s="23"/>
      <c r="C2497" s="8"/>
      <c r="D2497" s="8"/>
      <c r="E2497" s="2"/>
      <c r="F2497" s="2"/>
      <c r="G2497" s="8"/>
      <c r="I2497" t="e">
        <f>INDEX('Helper - Drop-downs'!$C$12:$C$24,MATCH(C2497,'Helper - Drop-downs'!$A$12:$A$24,0))</f>
        <v>#N/A</v>
      </c>
      <c r="J2497" s="44" t="str">
        <f t="shared" si="76"/>
        <v xml:space="preserve"> - </v>
      </c>
      <c r="K2497" s="44" t="e">
        <f>INDEX('Helper - Inputs'!$G$15:$G$66,MATCH(J2497,'Helper - Inputs'!$D$15:$D$66,0),1)</f>
        <v>#N/A</v>
      </c>
      <c r="L2497" s="44" t="e">
        <f t="shared" si="77"/>
        <v>#N/A</v>
      </c>
    </row>
    <row r="2498" spans="1:12" x14ac:dyDescent="0.3">
      <c r="A2498" s="2"/>
      <c r="B2498" s="23"/>
      <c r="C2498" s="8"/>
      <c r="D2498" s="8"/>
      <c r="E2498" s="2"/>
      <c r="F2498" s="2"/>
      <c r="G2498" s="8"/>
      <c r="I2498" t="e">
        <f>INDEX('Helper - Drop-downs'!$C$12:$C$24,MATCH(C2498,'Helper - Drop-downs'!$A$12:$A$24,0))</f>
        <v>#N/A</v>
      </c>
      <c r="J2498" s="44" t="str">
        <f t="shared" si="76"/>
        <v xml:space="preserve"> - </v>
      </c>
      <c r="K2498" s="44" t="e">
        <f>INDEX('Helper - Inputs'!$G$15:$G$66,MATCH(J2498,'Helper - Inputs'!$D$15:$D$66,0),1)</f>
        <v>#N/A</v>
      </c>
      <c r="L2498" s="44" t="e">
        <f t="shared" si="77"/>
        <v>#N/A</v>
      </c>
    </row>
    <row r="2499" spans="1:12" x14ac:dyDescent="0.3">
      <c r="A2499" s="2"/>
      <c r="B2499" s="23"/>
      <c r="C2499" s="8"/>
      <c r="D2499" s="8"/>
      <c r="E2499" s="2"/>
      <c r="F2499" s="2"/>
      <c r="G2499" s="8"/>
      <c r="I2499" t="e">
        <f>INDEX('Helper - Drop-downs'!$C$12:$C$24,MATCH(C2499,'Helper - Drop-downs'!$A$12:$A$24,0))</f>
        <v>#N/A</v>
      </c>
      <c r="J2499" s="44" t="str">
        <f t="shared" si="76"/>
        <v xml:space="preserve"> - </v>
      </c>
      <c r="K2499" s="44" t="e">
        <f>INDEX('Helper - Inputs'!$G$15:$G$66,MATCH(J2499,'Helper - Inputs'!$D$15:$D$66,0),1)</f>
        <v>#N/A</v>
      </c>
      <c r="L2499" s="44" t="e">
        <f t="shared" si="77"/>
        <v>#N/A</v>
      </c>
    </row>
    <row r="2500" spans="1:12" x14ac:dyDescent="0.3">
      <c r="A2500" s="2"/>
      <c r="B2500" s="23"/>
      <c r="C2500" s="8"/>
      <c r="D2500" s="8"/>
      <c r="E2500" s="2"/>
      <c r="F2500" s="2"/>
      <c r="G2500" s="8"/>
      <c r="I2500" t="e">
        <f>INDEX('Helper - Drop-downs'!$C$12:$C$24,MATCH(C2500,'Helper - Drop-downs'!$A$12:$A$24,0))</f>
        <v>#N/A</v>
      </c>
      <c r="J2500" s="44" t="str">
        <f t="shared" si="76"/>
        <v xml:space="preserve"> - </v>
      </c>
      <c r="K2500" s="44" t="e">
        <f>INDEX('Helper - Inputs'!$G$15:$G$66,MATCH(J2500,'Helper - Inputs'!$D$15:$D$66,0),1)</f>
        <v>#N/A</v>
      </c>
      <c r="L2500" s="44" t="e">
        <f t="shared" si="77"/>
        <v>#N/A</v>
      </c>
    </row>
    <row r="2501" spans="1:12" x14ac:dyDescent="0.3">
      <c r="A2501" s="2"/>
      <c r="B2501" s="23"/>
      <c r="C2501" s="8"/>
      <c r="D2501" s="8"/>
      <c r="E2501" s="2"/>
      <c r="F2501" s="2"/>
      <c r="G2501" s="8"/>
      <c r="I2501" t="e">
        <f>INDEX('Helper - Drop-downs'!$C$12:$C$24,MATCH(C2501,'Helper - Drop-downs'!$A$12:$A$24,0))</f>
        <v>#N/A</v>
      </c>
      <c r="J2501" s="44" t="str">
        <f t="shared" si="76"/>
        <v xml:space="preserve"> - </v>
      </c>
      <c r="K2501" s="44" t="e">
        <f>INDEX('Helper - Inputs'!$G$15:$G$66,MATCH(J2501,'Helper - Inputs'!$D$15:$D$66,0),1)</f>
        <v>#N/A</v>
      </c>
      <c r="L2501" s="44" t="e">
        <f t="shared" si="77"/>
        <v>#N/A</v>
      </c>
    </row>
    <row r="2502" spans="1:12" x14ac:dyDescent="0.3">
      <c r="A2502" s="2"/>
      <c r="B2502" s="23"/>
      <c r="C2502" s="8"/>
      <c r="D2502" s="8"/>
      <c r="E2502" s="2"/>
      <c r="F2502" s="2"/>
      <c r="G2502" s="8"/>
      <c r="I2502" t="e">
        <f>INDEX('Helper - Drop-downs'!$C$12:$C$24,MATCH(C2502,'Helper - Drop-downs'!$A$12:$A$24,0))</f>
        <v>#N/A</v>
      </c>
      <c r="J2502" s="44" t="str">
        <f t="shared" ref="J2502:J2565" si="78">E2502&amp;" - "&amp;F2502</f>
        <v xml:space="preserve"> - </v>
      </c>
      <c r="K2502" s="44" t="e">
        <f>INDEX('Helper - Inputs'!$G$15:$G$66,MATCH(J2502,'Helper - Inputs'!$D$15:$D$66,0),1)</f>
        <v>#N/A</v>
      </c>
      <c r="L2502" s="44" t="e">
        <f t="shared" ref="L2502:L2565" si="79">E2502&amp;" - "&amp;K2502</f>
        <v>#N/A</v>
      </c>
    </row>
    <row r="2503" spans="1:12" x14ac:dyDescent="0.3">
      <c r="A2503" s="15"/>
      <c r="B2503" s="24"/>
      <c r="C2503" s="16"/>
      <c r="D2503" s="16"/>
      <c r="E2503" s="15"/>
      <c r="F2503" s="15"/>
      <c r="G2503" s="16"/>
      <c r="I2503" t="e">
        <f>INDEX('Helper - Drop-downs'!$C$12:$C$24,MATCH(C2503,'Helper - Drop-downs'!$A$12:$A$24,0))</f>
        <v>#N/A</v>
      </c>
      <c r="J2503" s="44" t="str">
        <f t="shared" si="78"/>
        <v xml:space="preserve"> - </v>
      </c>
      <c r="K2503" s="44" t="e">
        <f>INDEX('Helper - Inputs'!$G$15:$G$66,MATCH(J2503,'Helper - Inputs'!$D$15:$D$66,0),1)</f>
        <v>#N/A</v>
      </c>
      <c r="L2503" s="44" t="e">
        <f t="shared" si="79"/>
        <v>#N/A</v>
      </c>
    </row>
    <row r="2504" spans="1:12" x14ac:dyDescent="0.3">
      <c r="A2504" s="15"/>
      <c r="B2504" s="24"/>
      <c r="C2504" s="16"/>
      <c r="D2504" s="16"/>
      <c r="E2504" s="15"/>
      <c r="F2504" s="15"/>
      <c r="G2504" s="16"/>
      <c r="I2504" t="e">
        <f>INDEX('Helper - Drop-downs'!$C$12:$C$24,MATCH(C2504,'Helper - Drop-downs'!$A$12:$A$24,0))</f>
        <v>#N/A</v>
      </c>
      <c r="J2504" s="44" t="str">
        <f t="shared" si="78"/>
        <v xml:space="preserve"> - </v>
      </c>
      <c r="K2504" s="44" t="e">
        <f>INDEX('Helper - Inputs'!$G$15:$G$66,MATCH(J2504,'Helper - Inputs'!$D$15:$D$66,0),1)</f>
        <v>#N/A</v>
      </c>
      <c r="L2504" s="44" t="e">
        <f t="shared" si="79"/>
        <v>#N/A</v>
      </c>
    </row>
    <row r="2505" spans="1:12" x14ac:dyDescent="0.3">
      <c r="A2505" s="15"/>
      <c r="B2505" s="24"/>
      <c r="C2505" s="16"/>
      <c r="D2505" s="16"/>
      <c r="E2505" s="15"/>
      <c r="F2505" s="15"/>
      <c r="G2505" s="16"/>
      <c r="I2505" t="e">
        <f>INDEX('Helper - Drop-downs'!$C$12:$C$24,MATCH(C2505,'Helper - Drop-downs'!$A$12:$A$24,0))</f>
        <v>#N/A</v>
      </c>
      <c r="J2505" s="44" t="str">
        <f t="shared" si="78"/>
        <v xml:space="preserve"> - </v>
      </c>
      <c r="K2505" s="44" t="e">
        <f>INDEX('Helper - Inputs'!$G$15:$G$66,MATCH(J2505,'Helper - Inputs'!$D$15:$D$66,0),1)</f>
        <v>#N/A</v>
      </c>
      <c r="L2505" s="44" t="e">
        <f t="shared" si="79"/>
        <v>#N/A</v>
      </c>
    </row>
    <row r="2506" spans="1:12" x14ac:dyDescent="0.3">
      <c r="A2506" s="15"/>
      <c r="B2506" s="24"/>
      <c r="C2506" s="16"/>
      <c r="D2506" s="16"/>
      <c r="E2506" s="15"/>
      <c r="F2506" s="15"/>
      <c r="G2506" s="16"/>
      <c r="I2506" t="e">
        <f>INDEX('Helper - Drop-downs'!$C$12:$C$24,MATCH(C2506,'Helper - Drop-downs'!$A$12:$A$24,0))</f>
        <v>#N/A</v>
      </c>
      <c r="J2506" s="44" t="str">
        <f t="shared" si="78"/>
        <v xml:space="preserve"> - </v>
      </c>
      <c r="K2506" s="44" t="e">
        <f>INDEX('Helper - Inputs'!$G$15:$G$66,MATCH(J2506,'Helper - Inputs'!$D$15:$D$66,0),1)</f>
        <v>#N/A</v>
      </c>
      <c r="L2506" s="44" t="e">
        <f t="shared" si="79"/>
        <v>#N/A</v>
      </c>
    </row>
    <row r="2507" spans="1:12" x14ac:dyDescent="0.3">
      <c r="A2507" s="15"/>
      <c r="B2507" s="24"/>
      <c r="C2507" s="16"/>
      <c r="D2507" s="16"/>
      <c r="E2507" s="15"/>
      <c r="F2507" s="15"/>
      <c r="G2507" s="16"/>
      <c r="I2507" t="e">
        <f>INDEX('Helper - Drop-downs'!$C$12:$C$24,MATCH(C2507,'Helper - Drop-downs'!$A$12:$A$24,0))</f>
        <v>#N/A</v>
      </c>
      <c r="J2507" s="44" t="str">
        <f t="shared" si="78"/>
        <v xml:space="preserve"> - </v>
      </c>
      <c r="K2507" s="44" t="e">
        <f>INDEX('Helper - Inputs'!$G$15:$G$66,MATCH(J2507,'Helper - Inputs'!$D$15:$D$66,0),1)</f>
        <v>#N/A</v>
      </c>
      <c r="L2507" s="44" t="e">
        <f t="shared" si="79"/>
        <v>#N/A</v>
      </c>
    </row>
    <row r="2508" spans="1:12" x14ac:dyDescent="0.3">
      <c r="A2508" s="15"/>
      <c r="B2508" s="24"/>
      <c r="C2508" s="16"/>
      <c r="D2508" s="16"/>
      <c r="E2508" s="15"/>
      <c r="F2508" s="15"/>
      <c r="G2508" s="16"/>
      <c r="I2508" t="e">
        <f>INDEX('Helper - Drop-downs'!$C$12:$C$24,MATCH(C2508,'Helper - Drop-downs'!$A$12:$A$24,0))</f>
        <v>#N/A</v>
      </c>
      <c r="J2508" s="44" t="str">
        <f t="shared" si="78"/>
        <v xml:space="preserve"> - </v>
      </c>
      <c r="K2508" s="44" t="e">
        <f>INDEX('Helper - Inputs'!$G$15:$G$66,MATCH(J2508,'Helper - Inputs'!$D$15:$D$66,0),1)</f>
        <v>#N/A</v>
      </c>
      <c r="L2508" s="44" t="e">
        <f t="shared" si="79"/>
        <v>#N/A</v>
      </c>
    </row>
    <row r="2509" spans="1:12" x14ac:dyDescent="0.3">
      <c r="A2509" s="15"/>
      <c r="B2509" s="24"/>
      <c r="C2509" s="16"/>
      <c r="D2509" s="16"/>
      <c r="E2509" s="15"/>
      <c r="F2509" s="15"/>
      <c r="G2509" s="16"/>
      <c r="I2509" t="e">
        <f>INDEX('Helper - Drop-downs'!$C$12:$C$24,MATCH(C2509,'Helper - Drop-downs'!$A$12:$A$24,0))</f>
        <v>#N/A</v>
      </c>
      <c r="J2509" s="44" t="str">
        <f t="shared" si="78"/>
        <v xml:space="preserve"> - </v>
      </c>
      <c r="K2509" s="44" t="e">
        <f>INDEX('Helper - Inputs'!$G$15:$G$66,MATCH(J2509,'Helper - Inputs'!$D$15:$D$66,0),1)</f>
        <v>#N/A</v>
      </c>
      <c r="L2509" s="44" t="e">
        <f t="shared" si="79"/>
        <v>#N/A</v>
      </c>
    </row>
    <row r="2510" spans="1:12" x14ac:dyDescent="0.3">
      <c r="A2510" s="15"/>
      <c r="B2510" s="24"/>
      <c r="C2510" s="16"/>
      <c r="D2510" s="16"/>
      <c r="E2510" s="15"/>
      <c r="F2510" s="15"/>
      <c r="G2510" s="16"/>
      <c r="I2510" t="e">
        <f>INDEX('Helper - Drop-downs'!$C$12:$C$24,MATCH(C2510,'Helper - Drop-downs'!$A$12:$A$24,0))</f>
        <v>#N/A</v>
      </c>
      <c r="J2510" s="44" t="str">
        <f t="shared" si="78"/>
        <v xml:space="preserve"> - </v>
      </c>
      <c r="K2510" s="44" t="e">
        <f>INDEX('Helper - Inputs'!$G$15:$G$66,MATCH(J2510,'Helper - Inputs'!$D$15:$D$66,0),1)</f>
        <v>#N/A</v>
      </c>
      <c r="L2510" s="44" t="e">
        <f t="shared" si="79"/>
        <v>#N/A</v>
      </c>
    </row>
    <row r="2511" spans="1:12" x14ac:dyDescent="0.3">
      <c r="A2511" s="15"/>
      <c r="B2511" s="24"/>
      <c r="C2511" s="16"/>
      <c r="D2511" s="16"/>
      <c r="E2511" s="15"/>
      <c r="F2511" s="15"/>
      <c r="G2511" s="16"/>
      <c r="I2511" t="e">
        <f>INDEX('Helper - Drop-downs'!$C$12:$C$24,MATCH(C2511,'Helper - Drop-downs'!$A$12:$A$24,0))</f>
        <v>#N/A</v>
      </c>
      <c r="J2511" s="44" t="str">
        <f t="shared" si="78"/>
        <v xml:space="preserve"> - </v>
      </c>
      <c r="K2511" s="44" t="e">
        <f>INDEX('Helper - Inputs'!$G$15:$G$66,MATCH(J2511,'Helper - Inputs'!$D$15:$D$66,0),1)</f>
        <v>#N/A</v>
      </c>
      <c r="L2511" s="44" t="e">
        <f t="shared" si="79"/>
        <v>#N/A</v>
      </c>
    </row>
    <row r="2512" spans="1:12" x14ac:dyDescent="0.3">
      <c r="A2512" s="15"/>
      <c r="B2512" s="24"/>
      <c r="C2512" s="16"/>
      <c r="D2512" s="16"/>
      <c r="E2512" s="15"/>
      <c r="F2512" s="15"/>
      <c r="G2512" s="16"/>
      <c r="I2512" t="e">
        <f>INDEX('Helper - Drop-downs'!$C$12:$C$24,MATCH(C2512,'Helper - Drop-downs'!$A$12:$A$24,0))</f>
        <v>#N/A</v>
      </c>
      <c r="J2512" s="44" t="str">
        <f t="shared" si="78"/>
        <v xml:space="preserve"> - </v>
      </c>
      <c r="K2512" s="44" t="e">
        <f>INDEX('Helper - Inputs'!$G$15:$G$66,MATCH(J2512,'Helper - Inputs'!$D$15:$D$66,0),1)</f>
        <v>#N/A</v>
      </c>
      <c r="L2512" s="44" t="e">
        <f t="shared" si="79"/>
        <v>#N/A</v>
      </c>
    </row>
    <row r="2513" spans="1:12" x14ac:dyDescent="0.3">
      <c r="A2513" s="15"/>
      <c r="B2513" s="24"/>
      <c r="C2513" s="16"/>
      <c r="D2513" s="16"/>
      <c r="E2513" s="15"/>
      <c r="F2513" s="15"/>
      <c r="G2513" s="16"/>
      <c r="I2513" t="e">
        <f>INDEX('Helper - Drop-downs'!$C$12:$C$24,MATCH(C2513,'Helper - Drop-downs'!$A$12:$A$24,0))</f>
        <v>#N/A</v>
      </c>
      <c r="J2513" s="44" t="str">
        <f t="shared" si="78"/>
        <v xml:space="preserve"> - </v>
      </c>
      <c r="K2513" s="44" t="e">
        <f>INDEX('Helper - Inputs'!$G$15:$G$66,MATCH(J2513,'Helper - Inputs'!$D$15:$D$66,0),1)</f>
        <v>#N/A</v>
      </c>
      <c r="L2513" s="44" t="e">
        <f t="shared" si="79"/>
        <v>#N/A</v>
      </c>
    </row>
    <row r="2514" spans="1:12" x14ac:dyDescent="0.3">
      <c r="A2514" s="15"/>
      <c r="B2514" s="24"/>
      <c r="C2514" s="16"/>
      <c r="D2514" s="16"/>
      <c r="E2514" s="15"/>
      <c r="F2514" s="15"/>
      <c r="G2514" s="16"/>
      <c r="I2514" t="e">
        <f>INDEX('Helper - Drop-downs'!$C$12:$C$24,MATCH(C2514,'Helper - Drop-downs'!$A$12:$A$24,0))</f>
        <v>#N/A</v>
      </c>
      <c r="J2514" s="44" t="str">
        <f t="shared" si="78"/>
        <v xml:space="preserve"> - </v>
      </c>
      <c r="K2514" s="44" t="e">
        <f>INDEX('Helper - Inputs'!$G$15:$G$66,MATCH(J2514,'Helper - Inputs'!$D$15:$D$66,0),1)</f>
        <v>#N/A</v>
      </c>
      <c r="L2514" s="44" t="e">
        <f t="shared" si="79"/>
        <v>#N/A</v>
      </c>
    </row>
    <row r="2515" spans="1:12" x14ac:dyDescent="0.3">
      <c r="A2515" s="15"/>
      <c r="B2515" s="24"/>
      <c r="C2515" s="16"/>
      <c r="D2515" s="16"/>
      <c r="E2515" s="15"/>
      <c r="F2515" s="15"/>
      <c r="G2515" s="16"/>
      <c r="I2515" t="e">
        <f>INDEX('Helper - Drop-downs'!$C$12:$C$24,MATCH(C2515,'Helper - Drop-downs'!$A$12:$A$24,0))</f>
        <v>#N/A</v>
      </c>
      <c r="J2515" s="44" t="str">
        <f t="shared" si="78"/>
        <v xml:space="preserve"> - </v>
      </c>
      <c r="K2515" s="44" t="e">
        <f>INDEX('Helper - Inputs'!$G$15:$G$66,MATCH(J2515,'Helper - Inputs'!$D$15:$D$66,0),1)</f>
        <v>#N/A</v>
      </c>
      <c r="L2515" s="44" t="e">
        <f t="shared" si="79"/>
        <v>#N/A</v>
      </c>
    </row>
    <row r="2516" spans="1:12" x14ac:dyDescent="0.3">
      <c r="A2516" s="15"/>
      <c r="B2516" s="24"/>
      <c r="C2516" s="16"/>
      <c r="D2516" s="16"/>
      <c r="E2516" s="15"/>
      <c r="F2516" s="15"/>
      <c r="G2516" s="16"/>
      <c r="I2516" t="e">
        <f>INDEX('Helper - Drop-downs'!$C$12:$C$24,MATCH(C2516,'Helper - Drop-downs'!$A$12:$A$24,0))</f>
        <v>#N/A</v>
      </c>
      <c r="J2516" s="44" t="str">
        <f t="shared" si="78"/>
        <v xml:space="preserve"> - </v>
      </c>
      <c r="K2516" s="44" t="e">
        <f>INDEX('Helper - Inputs'!$G$15:$G$66,MATCH(J2516,'Helper - Inputs'!$D$15:$D$66,0),1)</f>
        <v>#N/A</v>
      </c>
      <c r="L2516" s="44" t="e">
        <f t="shared" si="79"/>
        <v>#N/A</v>
      </c>
    </row>
    <row r="2517" spans="1:12" x14ac:dyDescent="0.3">
      <c r="A2517" s="15"/>
      <c r="B2517" s="24"/>
      <c r="C2517" s="16"/>
      <c r="D2517" s="16"/>
      <c r="E2517" s="15"/>
      <c r="F2517" s="15"/>
      <c r="G2517" s="16"/>
      <c r="I2517" t="e">
        <f>INDEX('Helper - Drop-downs'!$C$12:$C$24,MATCH(C2517,'Helper - Drop-downs'!$A$12:$A$24,0))</f>
        <v>#N/A</v>
      </c>
      <c r="J2517" s="44" t="str">
        <f t="shared" si="78"/>
        <v xml:space="preserve"> - </v>
      </c>
      <c r="K2517" s="44" t="e">
        <f>INDEX('Helper - Inputs'!$G$15:$G$66,MATCH(J2517,'Helper - Inputs'!$D$15:$D$66,0),1)</f>
        <v>#N/A</v>
      </c>
      <c r="L2517" s="44" t="e">
        <f t="shared" si="79"/>
        <v>#N/A</v>
      </c>
    </row>
    <row r="2518" spans="1:12" x14ac:dyDescent="0.3">
      <c r="A2518" s="15"/>
      <c r="B2518" s="24"/>
      <c r="C2518" s="16"/>
      <c r="D2518" s="16"/>
      <c r="E2518" s="15"/>
      <c r="F2518" s="15"/>
      <c r="G2518" s="16"/>
      <c r="I2518" t="e">
        <f>INDEX('Helper - Drop-downs'!$C$12:$C$24,MATCH(C2518,'Helper - Drop-downs'!$A$12:$A$24,0))</f>
        <v>#N/A</v>
      </c>
      <c r="J2518" s="44" t="str">
        <f t="shared" si="78"/>
        <v xml:space="preserve"> - </v>
      </c>
      <c r="K2518" s="44" t="e">
        <f>INDEX('Helper - Inputs'!$G$15:$G$66,MATCH(J2518,'Helper - Inputs'!$D$15:$D$66,0),1)</f>
        <v>#N/A</v>
      </c>
      <c r="L2518" s="44" t="e">
        <f t="shared" si="79"/>
        <v>#N/A</v>
      </c>
    </row>
    <row r="2519" spans="1:12" x14ac:dyDescent="0.3">
      <c r="A2519" s="15"/>
      <c r="B2519" s="24"/>
      <c r="C2519" s="16"/>
      <c r="D2519" s="16"/>
      <c r="E2519" s="15"/>
      <c r="F2519" s="15"/>
      <c r="G2519" s="16"/>
      <c r="I2519" t="e">
        <f>INDEX('Helper - Drop-downs'!$C$12:$C$24,MATCH(C2519,'Helper - Drop-downs'!$A$12:$A$24,0))</f>
        <v>#N/A</v>
      </c>
      <c r="J2519" s="44" t="str">
        <f t="shared" si="78"/>
        <v xml:space="preserve"> - </v>
      </c>
      <c r="K2519" s="44" t="e">
        <f>INDEX('Helper - Inputs'!$G$15:$G$66,MATCH(J2519,'Helper - Inputs'!$D$15:$D$66,0),1)</f>
        <v>#N/A</v>
      </c>
      <c r="L2519" s="44" t="e">
        <f t="shared" si="79"/>
        <v>#N/A</v>
      </c>
    </row>
    <row r="2520" spans="1:12" x14ac:dyDescent="0.3">
      <c r="A2520" s="15"/>
      <c r="B2520" s="24"/>
      <c r="C2520" s="16"/>
      <c r="D2520" s="16"/>
      <c r="E2520" s="15"/>
      <c r="F2520" s="15"/>
      <c r="G2520" s="16"/>
      <c r="I2520" t="e">
        <f>INDEX('Helper - Drop-downs'!$C$12:$C$24,MATCH(C2520,'Helper - Drop-downs'!$A$12:$A$24,0))</f>
        <v>#N/A</v>
      </c>
      <c r="J2520" s="44" t="str">
        <f t="shared" si="78"/>
        <v xml:space="preserve"> - </v>
      </c>
      <c r="K2520" s="44" t="e">
        <f>INDEX('Helper - Inputs'!$G$15:$G$66,MATCH(J2520,'Helper - Inputs'!$D$15:$D$66,0),1)</f>
        <v>#N/A</v>
      </c>
      <c r="L2520" s="44" t="e">
        <f t="shared" si="79"/>
        <v>#N/A</v>
      </c>
    </row>
    <row r="2521" spans="1:12" x14ac:dyDescent="0.3">
      <c r="A2521" s="15"/>
      <c r="B2521" s="24"/>
      <c r="C2521" s="16"/>
      <c r="D2521" s="16"/>
      <c r="E2521" s="15"/>
      <c r="F2521" s="15"/>
      <c r="G2521" s="16"/>
      <c r="I2521" t="e">
        <f>INDEX('Helper - Drop-downs'!$C$12:$C$24,MATCH(C2521,'Helper - Drop-downs'!$A$12:$A$24,0))</f>
        <v>#N/A</v>
      </c>
      <c r="J2521" s="44" t="str">
        <f t="shared" si="78"/>
        <v xml:space="preserve"> - </v>
      </c>
      <c r="K2521" s="44" t="e">
        <f>INDEX('Helper - Inputs'!$G$15:$G$66,MATCH(J2521,'Helper - Inputs'!$D$15:$D$66,0),1)</f>
        <v>#N/A</v>
      </c>
      <c r="L2521" s="44" t="e">
        <f t="shared" si="79"/>
        <v>#N/A</v>
      </c>
    </row>
    <row r="2522" spans="1:12" x14ac:dyDescent="0.3">
      <c r="A2522" s="15"/>
      <c r="B2522" s="24"/>
      <c r="C2522" s="16"/>
      <c r="D2522" s="16"/>
      <c r="E2522" s="15"/>
      <c r="F2522" s="15"/>
      <c r="G2522" s="16"/>
      <c r="I2522" t="e">
        <f>INDEX('Helper - Drop-downs'!$C$12:$C$24,MATCH(C2522,'Helper - Drop-downs'!$A$12:$A$24,0))</f>
        <v>#N/A</v>
      </c>
      <c r="J2522" s="44" t="str">
        <f t="shared" si="78"/>
        <v xml:space="preserve"> - </v>
      </c>
      <c r="K2522" s="44" t="e">
        <f>INDEX('Helper - Inputs'!$G$15:$G$66,MATCH(J2522,'Helper - Inputs'!$D$15:$D$66,0),1)</f>
        <v>#N/A</v>
      </c>
      <c r="L2522" s="44" t="e">
        <f t="shared" si="79"/>
        <v>#N/A</v>
      </c>
    </row>
    <row r="2523" spans="1:12" x14ac:dyDescent="0.3">
      <c r="A2523" s="15"/>
      <c r="B2523" s="24"/>
      <c r="C2523" s="16"/>
      <c r="D2523" s="16"/>
      <c r="E2523" s="15"/>
      <c r="F2523" s="15"/>
      <c r="G2523" s="16"/>
      <c r="I2523" t="e">
        <f>INDEX('Helper - Drop-downs'!$C$12:$C$24,MATCH(C2523,'Helper - Drop-downs'!$A$12:$A$24,0))</f>
        <v>#N/A</v>
      </c>
      <c r="J2523" s="44" t="str">
        <f t="shared" si="78"/>
        <v xml:space="preserve"> - </v>
      </c>
      <c r="K2523" s="44" t="e">
        <f>INDEX('Helper - Inputs'!$G$15:$G$66,MATCH(J2523,'Helper - Inputs'!$D$15:$D$66,0),1)</f>
        <v>#N/A</v>
      </c>
      <c r="L2523" s="44" t="e">
        <f t="shared" si="79"/>
        <v>#N/A</v>
      </c>
    </row>
    <row r="2524" spans="1:12" x14ac:dyDescent="0.3">
      <c r="A2524" s="15"/>
      <c r="B2524" s="24"/>
      <c r="C2524" s="16"/>
      <c r="D2524" s="16"/>
      <c r="E2524" s="15"/>
      <c r="F2524" s="15"/>
      <c r="G2524" s="16"/>
      <c r="I2524" t="e">
        <f>INDEX('Helper - Drop-downs'!$C$12:$C$24,MATCH(C2524,'Helper - Drop-downs'!$A$12:$A$24,0))</f>
        <v>#N/A</v>
      </c>
      <c r="J2524" s="44" t="str">
        <f t="shared" si="78"/>
        <v xml:space="preserve"> - </v>
      </c>
      <c r="K2524" s="44" t="e">
        <f>INDEX('Helper - Inputs'!$G$15:$G$66,MATCH(J2524,'Helper - Inputs'!$D$15:$D$66,0),1)</f>
        <v>#N/A</v>
      </c>
      <c r="L2524" s="44" t="e">
        <f t="shared" si="79"/>
        <v>#N/A</v>
      </c>
    </row>
    <row r="2525" spans="1:12" x14ac:dyDescent="0.3">
      <c r="A2525" s="15"/>
      <c r="B2525" s="24"/>
      <c r="C2525" s="16"/>
      <c r="D2525" s="16"/>
      <c r="E2525" s="15"/>
      <c r="F2525" s="15"/>
      <c r="G2525" s="16"/>
      <c r="I2525" t="e">
        <f>INDEX('Helper - Drop-downs'!$C$12:$C$24,MATCH(C2525,'Helper - Drop-downs'!$A$12:$A$24,0))</f>
        <v>#N/A</v>
      </c>
      <c r="J2525" s="44" t="str">
        <f t="shared" si="78"/>
        <v xml:space="preserve"> - </v>
      </c>
      <c r="K2525" s="44" t="e">
        <f>INDEX('Helper - Inputs'!$G$15:$G$66,MATCH(J2525,'Helper - Inputs'!$D$15:$D$66,0),1)</f>
        <v>#N/A</v>
      </c>
      <c r="L2525" s="44" t="e">
        <f t="shared" si="79"/>
        <v>#N/A</v>
      </c>
    </row>
    <row r="2526" spans="1:12" x14ac:dyDescent="0.3">
      <c r="A2526" s="15"/>
      <c r="B2526" s="24"/>
      <c r="C2526" s="16"/>
      <c r="D2526" s="16"/>
      <c r="E2526" s="15"/>
      <c r="F2526" s="15"/>
      <c r="G2526" s="16"/>
      <c r="I2526" t="e">
        <f>INDEX('Helper - Drop-downs'!$C$12:$C$24,MATCH(C2526,'Helper - Drop-downs'!$A$12:$A$24,0))</f>
        <v>#N/A</v>
      </c>
      <c r="J2526" s="44" t="str">
        <f t="shared" si="78"/>
        <v xml:space="preserve"> - </v>
      </c>
      <c r="K2526" s="44" t="e">
        <f>INDEX('Helper - Inputs'!$G$15:$G$66,MATCH(J2526,'Helper - Inputs'!$D$15:$D$66,0),1)</f>
        <v>#N/A</v>
      </c>
      <c r="L2526" s="44" t="e">
        <f t="shared" si="79"/>
        <v>#N/A</v>
      </c>
    </row>
    <row r="2527" spans="1:12" x14ac:dyDescent="0.3">
      <c r="A2527" s="15"/>
      <c r="B2527" s="24"/>
      <c r="C2527" s="16"/>
      <c r="D2527" s="16"/>
      <c r="E2527" s="15"/>
      <c r="F2527" s="15"/>
      <c r="G2527" s="16"/>
      <c r="I2527" t="e">
        <f>INDEX('Helper - Drop-downs'!$C$12:$C$24,MATCH(C2527,'Helper - Drop-downs'!$A$12:$A$24,0))</f>
        <v>#N/A</v>
      </c>
      <c r="J2527" s="44" t="str">
        <f t="shared" si="78"/>
        <v xml:space="preserve"> - </v>
      </c>
      <c r="K2527" s="44" t="e">
        <f>INDEX('Helper - Inputs'!$G$15:$G$66,MATCH(J2527,'Helper - Inputs'!$D$15:$D$66,0),1)</f>
        <v>#N/A</v>
      </c>
      <c r="L2527" s="44" t="e">
        <f t="shared" si="79"/>
        <v>#N/A</v>
      </c>
    </row>
    <row r="2528" spans="1:12" x14ac:dyDescent="0.3">
      <c r="A2528" s="15"/>
      <c r="B2528" s="24"/>
      <c r="C2528" s="16"/>
      <c r="D2528" s="16"/>
      <c r="E2528" s="15"/>
      <c r="F2528" s="15"/>
      <c r="G2528" s="16"/>
      <c r="I2528" t="e">
        <f>INDEX('Helper - Drop-downs'!$C$12:$C$24,MATCH(C2528,'Helper - Drop-downs'!$A$12:$A$24,0))</f>
        <v>#N/A</v>
      </c>
      <c r="J2528" s="44" t="str">
        <f t="shared" si="78"/>
        <v xml:space="preserve"> - </v>
      </c>
      <c r="K2528" s="44" t="e">
        <f>INDEX('Helper - Inputs'!$G$15:$G$66,MATCH(J2528,'Helper - Inputs'!$D$15:$D$66,0),1)</f>
        <v>#N/A</v>
      </c>
      <c r="L2528" s="44" t="e">
        <f t="shared" si="79"/>
        <v>#N/A</v>
      </c>
    </row>
    <row r="2529" spans="1:12" x14ac:dyDescent="0.3">
      <c r="A2529" s="15"/>
      <c r="B2529" s="24"/>
      <c r="C2529" s="16"/>
      <c r="D2529" s="16"/>
      <c r="E2529" s="15"/>
      <c r="F2529" s="15"/>
      <c r="G2529" s="16"/>
      <c r="I2529" t="e">
        <f>INDEX('Helper - Drop-downs'!$C$12:$C$24,MATCH(C2529,'Helper - Drop-downs'!$A$12:$A$24,0))</f>
        <v>#N/A</v>
      </c>
      <c r="J2529" s="44" t="str">
        <f t="shared" si="78"/>
        <v xml:space="preserve"> - </v>
      </c>
      <c r="K2529" s="44" t="e">
        <f>INDEX('Helper - Inputs'!$G$15:$G$66,MATCH(J2529,'Helper - Inputs'!$D$15:$D$66,0),1)</f>
        <v>#N/A</v>
      </c>
      <c r="L2529" s="44" t="e">
        <f t="shared" si="79"/>
        <v>#N/A</v>
      </c>
    </row>
    <row r="2530" spans="1:12" x14ac:dyDescent="0.3">
      <c r="A2530" s="15"/>
      <c r="B2530" s="24"/>
      <c r="C2530" s="16"/>
      <c r="D2530" s="16"/>
      <c r="E2530" s="15"/>
      <c r="F2530" s="15"/>
      <c r="G2530" s="16"/>
      <c r="I2530" t="e">
        <f>INDEX('Helper - Drop-downs'!$C$12:$C$24,MATCH(C2530,'Helper - Drop-downs'!$A$12:$A$24,0))</f>
        <v>#N/A</v>
      </c>
      <c r="J2530" s="44" t="str">
        <f t="shared" si="78"/>
        <v xml:space="preserve"> - </v>
      </c>
      <c r="K2530" s="44" t="e">
        <f>INDEX('Helper - Inputs'!$G$15:$G$66,MATCH(J2530,'Helper - Inputs'!$D$15:$D$66,0),1)</f>
        <v>#N/A</v>
      </c>
      <c r="L2530" s="44" t="e">
        <f t="shared" si="79"/>
        <v>#N/A</v>
      </c>
    </row>
    <row r="2531" spans="1:12" x14ac:dyDescent="0.3">
      <c r="A2531" s="15"/>
      <c r="B2531" s="24"/>
      <c r="C2531" s="16"/>
      <c r="D2531" s="16"/>
      <c r="E2531" s="15"/>
      <c r="F2531" s="15"/>
      <c r="G2531" s="16"/>
      <c r="I2531" t="e">
        <f>INDEX('Helper - Drop-downs'!$C$12:$C$24,MATCH(C2531,'Helper - Drop-downs'!$A$12:$A$24,0))</f>
        <v>#N/A</v>
      </c>
      <c r="J2531" s="44" t="str">
        <f t="shared" si="78"/>
        <v xml:space="preserve"> - </v>
      </c>
      <c r="K2531" s="44" t="e">
        <f>INDEX('Helper - Inputs'!$G$15:$G$66,MATCH(J2531,'Helper - Inputs'!$D$15:$D$66,0),1)</f>
        <v>#N/A</v>
      </c>
      <c r="L2531" s="44" t="e">
        <f t="shared" si="79"/>
        <v>#N/A</v>
      </c>
    </row>
    <row r="2532" spans="1:12" x14ac:dyDescent="0.3">
      <c r="A2532" s="15"/>
      <c r="B2532" s="24"/>
      <c r="C2532" s="16"/>
      <c r="D2532" s="16"/>
      <c r="E2532" s="15"/>
      <c r="F2532" s="15"/>
      <c r="G2532" s="16"/>
      <c r="I2532" t="e">
        <f>INDEX('Helper - Drop-downs'!$C$12:$C$24,MATCH(C2532,'Helper - Drop-downs'!$A$12:$A$24,0))</f>
        <v>#N/A</v>
      </c>
      <c r="J2532" s="44" t="str">
        <f t="shared" si="78"/>
        <v xml:space="preserve"> - </v>
      </c>
      <c r="K2532" s="44" t="e">
        <f>INDEX('Helper - Inputs'!$G$15:$G$66,MATCH(J2532,'Helper - Inputs'!$D$15:$D$66,0),1)</f>
        <v>#N/A</v>
      </c>
      <c r="L2532" s="44" t="e">
        <f t="shared" si="79"/>
        <v>#N/A</v>
      </c>
    </row>
    <row r="2533" spans="1:12" x14ac:dyDescent="0.3">
      <c r="A2533" s="15"/>
      <c r="B2533" s="24"/>
      <c r="C2533" s="16"/>
      <c r="D2533" s="16"/>
      <c r="E2533" s="15"/>
      <c r="F2533" s="15"/>
      <c r="G2533" s="16"/>
      <c r="I2533" t="e">
        <f>INDEX('Helper - Drop-downs'!$C$12:$C$24,MATCH(C2533,'Helper - Drop-downs'!$A$12:$A$24,0))</f>
        <v>#N/A</v>
      </c>
      <c r="J2533" s="44" t="str">
        <f t="shared" si="78"/>
        <v xml:space="preserve"> - </v>
      </c>
      <c r="K2533" s="44" t="e">
        <f>INDEX('Helper - Inputs'!$G$15:$G$66,MATCH(J2533,'Helper - Inputs'!$D$15:$D$66,0),1)</f>
        <v>#N/A</v>
      </c>
      <c r="L2533" s="44" t="e">
        <f t="shared" si="79"/>
        <v>#N/A</v>
      </c>
    </row>
    <row r="2534" spans="1:12" x14ac:dyDescent="0.3">
      <c r="A2534" s="15"/>
      <c r="B2534" s="24"/>
      <c r="C2534" s="16"/>
      <c r="D2534" s="16"/>
      <c r="E2534" s="15"/>
      <c r="F2534" s="15"/>
      <c r="G2534" s="16"/>
      <c r="I2534" t="e">
        <f>INDEX('Helper - Drop-downs'!$C$12:$C$24,MATCH(C2534,'Helper - Drop-downs'!$A$12:$A$24,0))</f>
        <v>#N/A</v>
      </c>
      <c r="J2534" s="44" t="str">
        <f t="shared" si="78"/>
        <v xml:space="preserve"> - </v>
      </c>
      <c r="K2534" s="44" t="e">
        <f>INDEX('Helper - Inputs'!$G$15:$G$66,MATCH(J2534,'Helper - Inputs'!$D$15:$D$66,0),1)</f>
        <v>#N/A</v>
      </c>
      <c r="L2534" s="44" t="e">
        <f t="shared" si="79"/>
        <v>#N/A</v>
      </c>
    </row>
    <row r="2535" spans="1:12" x14ac:dyDescent="0.3">
      <c r="A2535" s="15"/>
      <c r="B2535" s="24"/>
      <c r="C2535" s="16"/>
      <c r="D2535" s="16"/>
      <c r="E2535" s="15"/>
      <c r="F2535" s="15"/>
      <c r="G2535" s="16"/>
      <c r="I2535" t="e">
        <f>INDEX('Helper - Drop-downs'!$C$12:$C$24,MATCH(C2535,'Helper - Drop-downs'!$A$12:$A$24,0))</f>
        <v>#N/A</v>
      </c>
      <c r="J2535" s="44" t="str">
        <f t="shared" si="78"/>
        <v xml:space="preserve"> - </v>
      </c>
      <c r="K2535" s="44" t="e">
        <f>INDEX('Helper - Inputs'!$G$15:$G$66,MATCH(J2535,'Helper - Inputs'!$D$15:$D$66,0),1)</f>
        <v>#N/A</v>
      </c>
      <c r="L2535" s="44" t="e">
        <f t="shared" si="79"/>
        <v>#N/A</v>
      </c>
    </row>
    <row r="2536" spans="1:12" x14ac:dyDescent="0.3">
      <c r="A2536" s="15"/>
      <c r="B2536" s="24"/>
      <c r="C2536" s="16"/>
      <c r="D2536" s="16"/>
      <c r="E2536" s="15"/>
      <c r="F2536" s="15"/>
      <c r="G2536" s="16"/>
      <c r="I2536" t="e">
        <f>INDEX('Helper - Drop-downs'!$C$12:$C$24,MATCH(C2536,'Helper - Drop-downs'!$A$12:$A$24,0))</f>
        <v>#N/A</v>
      </c>
      <c r="J2536" s="44" t="str">
        <f t="shared" si="78"/>
        <v xml:space="preserve"> - </v>
      </c>
      <c r="K2536" s="44" t="e">
        <f>INDEX('Helper - Inputs'!$G$15:$G$66,MATCH(J2536,'Helper - Inputs'!$D$15:$D$66,0),1)</f>
        <v>#N/A</v>
      </c>
      <c r="L2536" s="44" t="e">
        <f t="shared" si="79"/>
        <v>#N/A</v>
      </c>
    </row>
    <row r="2537" spans="1:12" x14ac:dyDescent="0.3">
      <c r="A2537" s="15"/>
      <c r="B2537" s="24"/>
      <c r="C2537" s="16"/>
      <c r="D2537" s="16"/>
      <c r="E2537" s="15"/>
      <c r="F2537" s="15"/>
      <c r="G2537" s="16"/>
      <c r="I2537" t="e">
        <f>INDEX('Helper - Drop-downs'!$C$12:$C$24,MATCH(C2537,'Helper - Drop-downs'!$A$12:$A$24,0))</f>
        <v>#N/A</v>
      </c>
      <c r="J2537" s="44" t="str">
        <f t="shared" si="78"/>
        <v xml:space="preserve"> - </v>
      </c>
      <c r="K2537" s="44" t="e">
        <f>INDEX('Helper - Inputs'!$G$15:$G$66,MATCH(J2537,'Helper - Inputs'!$D$15:$D$66,0),1)</f>
        <v>#N/A</v>
      </c>
      <c r="L2537" s="44" t="e">
        <f t="shared" si="79"/>
        <v>#N/A</v>
      </c>
    </row>
    <row r="2538" spans="1:12" x14ac:dyDescent="0.3">
      <c r="A2538" s="15"/>
      <c r="B2538" s="24"/>
      <c r="C2538" s="16"/>
      <c r="D2538" s="16"/>
      <c r="E2538" s="15"/>
      <c r="F2538" s="15"/>
      <c r="G2538" s="16"/>
      <c r="I2538" t="e">
        <f>INDEX('Helper - Drop-downs'!$C$12:$C$24,MATCH(C2538,'Helper - Drop-downs'!$A$12:$A$24,0))</f>
        <v>#N/A</v>
      </c>
      <c r="J2538" s="44" t="str">
        <f t="shared" si="78"/>
        <v xml:space="preserve"> - </v>
      </c>
      <c r="K2538" s="44" t="e">
        <f>INDEX('Helper - Inputs'!$G$15:$G$66,MATCH(J2538,'Helper - Inputs'!$D$15:$D$66,0),1)</f>
        <v>#N/A</v>
      </c>
      <c r="L2538" s="44" t="e">
        <f t="shared" si="79"/>
        <v>#N/A</v>
      </c>
    </row>
    <row r="2539" spans="1:12" x14ac:dyDescent="0.3">
      <c r="A2539" s="15"/>
      <c r="B2539" s="24"/>
      <c r="C2539" s="16"/>
      <c r="D2539" s="16"/>
      <c r="E2539" s="15"/>
      <c r="F2539" s="15"/>
      <c r="G2539" s="16"/>
      <c r="I2539" t="e">
        <f>INDEX('Helper - Drop-downs'!$C$12:$C$24,MATCH(C2539,'Helper - Drop-downs'!$A$12:$A$24,0))</f>
        <v>#N/A</v>
      </c>
      <c r="J2539" s="44" t="str">
        <f t="shared" si="78"/>
        <v xml:space="preserve"> - </v>
      </c>
      <c r="K2539" s="44" t="e">
        <f>INDEX('Helper - Inputs'!$G$15:$G$66,MATCH(J2539,'Helper - Inputs'!$D$15:$D$66,0),1)</f>
        <v>#N/A</v>
      </c>
      <c r="L2539" s="44" t="e">
        <f t="shared" si="79"/>
        <v>#N/A</v>
      </c>
    </row>
    <row r="2540" spans="1:12" x14ac:dyDescent="0.3">
      <c r="A2540" s="15"/>
      <c r="B2540" s="24"/>
      <c r="C2540" s="16"/>
      <c r="D2540" s="16"/>
      <c r="E2540" s="15"/>
      <c r="F2540" s="15"/>
      <c r="G2540" s="16"/>
      <c r="I2540" t="e">
        <f>INDEX('Helper - Drop-downs'!$C$12:$C$24,MATCH(C2540,'Helper - Drop-downs'!$A$12:$A$24,0))</f>
        <v>#N/A</v>
      </c>
      <c r="J2540" s="44" t="str">
        <f t="shared" si="78"/>
        <v xml:space="preserve"> - </v>
      </c>
      <c r="K2540" s="44" t="e">
        <f>INDEX('Helper - Inputs'!$G$15:$G$66,MATCH(J2540,'Helper - Inputs'!$D$15:$D$66,0),1)</f>
        <v>#N/A</v>
      </c>
      <c r="L2540" s="44" t="e">
        <f t="shared" si="79"/>
        <v>#N/A</v>
      </c>
    </row>
    <row r="2541" spans="1:12" x14ac:dyDescent="0.3">
      <c r="A2541" s="15"/>
      <c r="B2541" s="24"/>
      <c r="C2541" s="16"/>
      <c r="D2541" s="16"/>
      <c r="E2541" s="15"/>
      <c r="F2541" s="15"/>
      <c r="G2541" s="16"/>
      <c r="I2541" t="e">
        <f>INDEX('Helper - Drop-downs'!$C$12:$C$24,MATCH(C2541,'Helper - Drop-downs'!$A$12:$A$24,0))</f>
        <v>#N/A</v>
      </c>
      <c r="J2541" s="44" t="str">
        <f t="shared" si="78"/>
        <v xml:space="preserve"> - </v>
      </c>
      <c r="K2541" s="44" t="e">
        <f>INDEX('Helper - Inputs'!$G$15:$G$66,MATCH(J2541,'Helper - Inputs'!$D$15:$D$66,0),1)</f>
        <v>#N/A</v>
      </c>
      <c r="L2541" s="44" t="e">
        <f t="shared" si="79"/>
        <v>#N/A</v>
      </c>
    </row>
    <row r="2542" spans="1:12" x14ac:dyDescent="0.3">
      <c r="A2542" s="15"/>
      <c r="B2542" s="24"/>
      <c r="C2542" s="16"/>
      <c r="D2542" s="16"/>
      <c r="E2542" s="15"/>
      <c r="F2542" s="15"/>
      <c r="G2542" s="16"/>
      <c r="I2542" t="e">
        <f>INDEX('Helper - Drop-downs'!$C$12:$C$24,MATCH(C2542,'Helper - Drop-downs'!$A$12:$A$24,0))</f>
        <v>#N/A</v>
      </c>
      <c r="J2542" s="44" t="str">
        <f t="shared" si="78"/>
        <v xml:space="preserve"> - </v>
      </c>
      <c r="K2542" s="44" t="e">
        <f>INDEX('Helper - Inputs'!$G$15:$G$66,MATCH(J2542,'Helper - Inputs'!$D$15:$D$66,0),1)</f>
        <v>#N/A</v>
      </c>
      <c r="L2542" s="44" t="e">
        <f t="shared" si="79"/>
        <v>#N/A</v>
      </c>
    </row>
    <row r="2543" spans="1:12" x14ac:dyDescent="0.3">
      <c r="A2543" s="15"/>
      <c r="B2543" s="24"/>
      <c r="C2543" s="16"/>
      <c r="D2543" s="16"/>
      <c r="E2543" s="15"/>
      <c r="F2543" s="15"/>
      <c r="G2543" s="16"/>
      <c r="I2543" t="e">
        <f>INDEX('Helper - Drop-downs'!$C$12:$C$24,MATCH(C2543,'Helper - Drop-downs'!$A$12:$A$24,0))</f>
        <v>#N/A</v>
      </c>
      <c r="J2543" s="44" t="str">
        <f t="shared" si="78"/>
        <v xml:space="preserve"> - </v>
      </c>
      <c r="K2543" s="44" t="e">
        <f>INDEX('Helper - Inputs'!$G$15:$G$66,MATCH(J2543,'Helper - Inputs'!$D$15:$D$66,0),1)</f>
        <v>#N/A</v>
      </c>
      <c r="L2543" s="44" t="e">
        <f t="shared" si="79"/>
        <v>#N/A</v>
      </c>
    </row>
    <row r="2544" spans="1:12" x14ac:dyDescent="0.3">
      <c r="A2544" s="15"/>
      <c r="B2544" s="24"/>
      <c r="C2544" s="16"/>
      <c r="D2544" s="16"/>
      <c r="E2544" s="15"/>
      <c r="F2544" s="15"/>
      <c r="G2544" s="16"/>
      <c r="I2544" t="e">
        <f>INDEX('Helper - Drop-downs'!$C$12:$C$24,MATCH(C2544,'Helper - Drop-downs'!$A$12:$A$24,0))</f>
        <v>#N/A</v>
      </c>
      <c r="J2544" s="44" t="str">
        <f t="shared" si="78"/>
        <v xml:space="preserve"> - </v>
      </c>
      <c r="K2544" s="44" t="e">
        <f>INDEX('Helper - Inputs'!$G$15:$G$66,MATCH(J2544,'Helper - Inputs'!$D$15:$D$66,0),1)</f>
        <v>#N/A</v>
      </c>
      <c r="L2544" s="44" t="e">
        <f t="shared" si="79"/>
        <v>#N/A</v>
      </c>
    </row>
    <row r="2545" spans="1:12" x14ac:dyDescent="0.3">
      <c r="A2545" s="15"/>
      <c r="B2545" s="24"/>
      <c r="C2545" s="16"/>
      <c r="D2545" s="16"/>
      <c r="E2545" s="15"/>
      <c r="F2545" s="15"/>
      <c r="G2545" s="16"/>
      <c r="I2545" t="e">
        <f>INDEX('Helper - Drop-downs'!$C$12:$C$24,MATCH(C2545,'Helper - Drop-downs'!$A$12:$A$24,0))</f>
        <v>#N/A</v>
      </c>
      <c r="J2545" s="44" t="str">
        <f t="shared" si="78"/>
        <v xml:space="preserve"> - </v>
      </c>
      <c r="K2545" s="44" t="e">
        <f>INDEX('Helper - Inputs'!$G$15:$G$66,MATCH(J2545,'Helper - Inputs'!$D$15:$D$66,0),1)</f>
        <v>#N/A</v>
      </c>
      <c r="L2545" s="44" t="e">
        <f t="shared" si="79"/>
        <v>#N/A</v>
      </c>
    </row>
    <row r="2546" spans="1:12" x14ac:dyDescent="0.3">
      <c r="A2546" s="15"/>
      <c r="B2546" s="24"/>
      <c r="C2546" s="16"/>
      <c r="D2546" s="16"/>
      <c r="E2546" s="15"/>
      <c r="F2546" s="15"/>
      <c r="G2546" s="16"/>
      <c r="I2546" t="e">
        <f>INDEX('Helper - Drop-downs'!$C$12:$C$24,MATCH(C2546,'Helper - Drop-downs'!$A$12:$A$24,0))</f>
        <v>#N/A</v>
      </c>
      <c r="J2546" s="44" t="str">
        <f t="shared" si="78"/>
        <v xml:space="preserve"> - </v>
      </c>
      <c r="K2546" s="44" t="e">
        <f>INDEX('Helper - Inputs'!$G$15:$G$66,MATCH(J2546,'Helper - Inputs'!$D$15:$D$66,0),1)</f>
        <v>#N/A</v>
      </c>
      <c r="L2546" s="44" t="e">
        <f t="shared" si="79"/>
        <v>#N/A</v>
      </c>
    </row>
    <row r="2547" spans="1:12" x14ac:dyDescent="0.3">
      <c r="A2547" s="15"/>
      <c r="B2547" s="24"/>
      <c r="C2547" s="16"/>
      <c r="D2547" s="16"/>
      <c r="E2547" s="15"/>
      <c r="F2547" s="15"/>
      <c r="G2547" s="16"/>
      <c r="I2547" t="e">
        <f>INDEX('Helper - Drop-downs'!$C$12:$C$24,MATCH(C2547,'Helper - Drop-downs'!$A$12:$A$24,0))</f>
        <v>#N/A</v>
      </c>
      <c r="J2547" s="44" t="str">
        <f t="shared" si="78"/>
        <v xml:space="preserve"> - </v>
      </c>
      <c r="K2547" s="44" t="e">
        <f>INDEX('Helper - Inputs'!$G$15:$G$66,MATCH(J2547,'Helper - Inputs'!$D$15:$D$66,0),1)</f>
        <v>#N/A</v>
      </c>
      <c r="L2547" s="44" t="e">
        <f t="shared" si="79"/>
        <v>#N/A</v>
      </c>
    </row>
    <row r="2548" spans="1:12" x14ac:dyDescent="0.3">
      <c r="A2548" s="15"/>
      <c r="B2548" s="24"/>
      <c r="C2548" s="16"/>
      <c r="D2548" s="16"/>
      <c r="E2548" s="15"/>
      <c r="F2548" s="15"/>
      <c r="G2548" s="16"/>
      <c r="I2548" t="e">
        <f>INDEX('Helper - Drop-downs'!$C$12:$C$24,MATCH(C2548,'Helper - Drop-downs'!$A$12:$A$24,0))</f>
        <v>#N/A</v>
      </c>
      <c r="J2548" s="44" t="str">
        <f t="shared" si="78"/>
        <v xml:space="preserve"> - </v>
      </c>
      <c r="K2548" s="44" t="e">
        <f>INDEX('Helper - Inputs'!$G$15:$G$66,MATCH(J2548,'Helper - Inputs'!$D$15:$D$66,0),1)</f>
        <v>#N/A</v>
      </c>
      <c r="L2548" s="44" t="e">
        <f t="shared" si="79"/>
        <v>#N/A</v>
      </c>
    </row>
    <row r="2549" spans="1:12" x14ac:dyDescent="0.3">
      <c r="A2549" s="15"/>
      <c r="B2549" s="24"/>
      <c r="C2549" s="16"/>
      <c r="D2549" s="16"/>
      <c r="E2549" s="15"/>
      <c r="F2549" s="15"/>
      <c r="G2549" s="16"/>
      <c r="I2549" t="e">
        <f>INDEX('Helper - Drop-downs'!$C$12:$C$24,MATCH(C2549,'Helper - Drop-downs'!$A$12:$A$24,0))</f>
        <v>#N/A</v>
      </c>
      <c r="J2549" s="44" t="str">
        <f t="shared" si="78"/>
        <v xml:space="preserve"> - </v>
      </c>
      <c r="K2549" s="44" t="e">
        <f>INDEX('Helper - Inputs'!$G$15:$G$66,MATCH(J2549,'Helper - Inputs'!$D$15:$D$66,0),1)</f>
        <v>#N/A</v>
      </c>
      <c r="L2549" s="44" t="e">
        <f t="shared" si="79"/>
        <v>#N/A</v>
      </c>
    </row>
    <row r="2550" spans="1:12" x14ac:dyDescent="0.3">
      <c r="A2550" s="15"/>
      <c r="B2550" s="24"/>
      <c r="C2550" s="16"/>
      <c r="D2550" s="16"/>
      <c r="E2550" s="15"/>
      <c r="F2550" s="15"/>
      <c r="G2550" s="16"/>
      <c r="I2550" t="e">
        <f>INDEX('Helper - Drop-downs'!$C$12:$C$24,MATCH(C2550,'Helper - Drop-downs'!$A$12:$A$24,0))</f>
        <v>#N/A</v>
      </c>
      <c r="J2550" s="44" t="str">
        <f t="shared" si="78"/>
        <v xml:space="preserve"> - </v>
      </c>
      <c r="K2550" s="44" t="e">
        <f>INDEX('Helper - Inputs'!$G$15:$G$66,MATCH(J2550,'Helper - Inputs'!$D$15:$D$66,0),1)</f>
        <v>#N/A</v>
      </c>
      <c r="L2550" s="44" t="e">
        <f t="shared" si="79"/>
        <v>#N/A</v>
      </c>
    </row>
    <row r="2551" spans="1:12" x14ac:dyDescent="0.3">
      <c r="A2551" s="15"/>
      <c r="B2551" s="24"/>
      <c r="C2551" s="16"/>
      <c r="D2551" s="16"/>
      <c r="E2551" s="15"/>
      <c r="F2551" s="15"/>
      <c r="G2551" s="16"/>
      <c r="I2551" t="e">
        <f>INDEX('Helper - Drop-downs'!$C$12:$C$24,MATCH(C2551,'Helper - Drop-downs'!$A$12:$A$24,0))</f>
        <v>#N/A</v>
      </c>
      <c r="J2551" s="44" t="str">
        <f t="shared" si="78"/>
        <v xml:space="preserve"> - </v>
      </c>
      <c r="K2551" s="44" t="e">
        <f>INDEX('Helper - Inputs'!$G$15:$G$66,MATCH(J2551,'Helper - Inputs'!$D$15:$D$66,0),1)</f>
        <v>#N/A</v>
      </c>
      <c r="L2551" s="44" t="e">
        <f t="shared" si="79"/>
        <v>#N/A</v>
      </c>
    </row>
    <row r="2552" spans="1:12" x14ac:dyDescent="0.3">
      <c r="A2552" s="15"/>
      <c r="B2552" s="24"/>
      <c r="C2552" s="16"/>
      <c r="D2552" s="16"/>
      <c r="E2552" s="15"/>
      <c r="F2552" s="15"/>
      <c r="G2552" s="16"/>
      <c r="I2552" t="e">
        <f>INDEX('Helper - Drop-downs'!$C$12:$C$24,MATCH(C2552,'Helper - Drop-downs'!$A$12:$A$24,0))</f>
        <v>#N/A</v>
      </c>
      <c r="J2552" s="44" t="str">
        <f t="shared" si="78"/>
        <v xml:space="preserve"> - </v>
      </c>
      <c r="K2552" s="44" t="e">
        <f>INDEX('Helper - Inputs'!$G$15:$G$66,MATCH(J2552,'Helper - Inputs'!$D$15:$D$66,0),1)</f>
        <v>#N/A</v>
      </c>
      <c r="L2552" s="44" t="e">
        <f t="shared" si="79"/>
        <v>#N/A</v>
      </c>
    </row>
    <row r="2553" spans="1:12" x14ac:dyDescent="0.3">
      <c r="A2553" s="15"/>
      <c r="B2553" s="24"/>
      <c r="C2553" s="16"/>
      <c r="D2553" s="16"/>
      <c r="E2553" s="15"/>
      <c r="F2553" s="15"/>
      <c r="G2553" s="16"/>
      <c r="I2553" t="e">
        <f>INDEX('Helper - Drop-downs'!$C$12:$C$24,MATCH(C2553,'Helper - Drop-downs'!$A$12:$A$24,0))</f>
        <v>#N/A</v>
      </c>
      <c r="J2553" s="44" t="str">
        <f t="shared" si="78"/>
        <v xml:space="preserve"> - </v>
      </c>
      <c r="K2553" s="44" t="e">
        <f>INDEX('Helper - Inputs'!$G$15:$G$66,MATCH(J2553,'Helper - Inputs'!$D$15:$D$66,0),1)</f>
        <v>#N/A</v>
      </c>
      <c r="L2553" s="44" t="e">
        <f t="shared" si="79"/>
        <v>#N/A</v>
      </c>
    </row>
    <row r="2554" spans="1:12" x14ac:dyDescent="0.3">
      <c r="A2554" s="15"/>
      <c r="B2554" s="24"/>
      <c r="C2554" s="16"/>
      <c r="D2554" s="16"/>
      <c r="E2554" s="15"/>
      <c r="F2554" s="15"/>
      <c r="G2554" s="16"/>
      <c r="I2554" t="e">
        <f>INDEX('Helper - Drop-downs'!$C$12:$C$24,MATCH(C2554,'Helper - Drop-downs'!$A$12:$A$24,0))</f>
        <v>#N/A</v>
      </c>
      <c r="J2554" s="44" t="str">
        <f t="shared" si="78"/>
        <v xml:space="preserve"> - </v>
      </c>
      <c r="K2554" s="44" t="e">
        <f>INDEX('Helper - Inputs'!$G$15:$G$66,MATCH(J2554,'Helper - Inputs'!$D$15:$D$66,0),1)</f>
        <v>#N/A</v>
      </c>
      <c r="L2554" s="44" t="e">
        <f t="shared" si="79"/>
        <v>#N/A</v>
      </c>
    </row>
    <row r="2555" spans="1:12" x14ac:dyDescent="0.3">
      <c r="A2555" s="15"/>
      <c r="B2555" s="24"/>
      <c r="C2555" s="16"/>
      <c r="D2555" s="16"/>
      <c r="E2555" s="15"/>
      <c r="F2555" s="15"/>
      <c r="G2555" s="16"/>
      <c r="I2555" t="e">
        <f>INDEX('Helper - Drop-downs'!$C$12:$C$24,MATCH(C2555,'Helper - Drop-downs'!$A$12:$A$24,0))</f>
        <v>#N/A</v>
      </c>
      <c r="J2555" s="44" t="str">
        <f t="shared" si="78"/>
        <v xml:space="preserve"> - </v>
      </c>
      <c r="K2555" s="44" t="e">
        <f>INDEX('Helper - Inputs'!$G$15:$G$66,MATCH(J2555,'Helper - Inputs'!$D$15:$D$66,0),1)</f>
        <v>#N/A</v>
      </c>
      <c r="L2555" s="44" t="e">
        <f t="shared" si="79"/>
        <v>#N/A</v>
      </c>
    </row>
    <row r="2556" spans="1:12" x14ac:dyDescent="0.3">
      <c r="A2556" s="15"/>
      <c r="B2556" s="24"/>
      <c r="C2556" s="16"/>
      <c r="D2556" s="16"/>
      <c r="E2556" s="15"/>
      <c r="F2556" s="15"/>
      <c r="G2556" s="16"/>
      <c r="I2556" t="e">
        <f>INDEX('Helper - Drop-downs'!$C$12:$C$24,MATCH(C2556,'Helper - Drop-downs'!$A$12:$A$24,0))</f>
        <v>#N/A</v>
      </c>
      <c r="J2556" s="44" t="str">
        <f t="shared" si="78"/>
        <v xml:space="preserve"> - </v>
      </c>
      <c r="K2556" s="44" t="e">
        <f>INDEX('Helper - Inputs'!$G$15:$G$66,MATCH(J2556,'Helper - Inputs'!$D$15:$D$66,0),1)</f>
        <v>#N/A</v>
      </c>
      <c r="L2556" s="44" t="e">
        <f t="shared" si="79"/>
        <v>#N/A</v>
      </c>
    </row>
    <row r="2557" spans="1:12" x14ac:dyDescent="0.3">
      <c r="A2557" s="15"/>
      <c r="B2557" s="24"/>
      <c r="C2557" s="16"/>
      <c r="D2557" s="16"/>
      <c r="E2557" s="15"/>
      <c r="F2557" s="15"/>
      <c r="G2557" s="16"/>
      <c r="I2557" t="e">
        <f>INDEX('Helper - Drop-downs'!$C$12:$C$24,MATCH(C2557,'Helper - Drop-downs'!$A$12:$A$24,0))</f>
        <v>#N/A</v>
      </c>
      <c r="J2557" s="44" t="str">
        <f t="shared" si="78"/>
        <v xml:space="preserve"> - </v>
      </c>
      <c r="K2557" s="44" t="e">
        <f>INDEX('Helper - Inputs'!$G$15:$G$66,MATCH(J2557,'Helper - Inputs'!$D$15:$D$66,0),1)</f>
        <v>#N/A</v>
      </c>
      <c r="L2557" s="44" t="e">
        <f t="shared" si="79"/>
        <v>#N/A</v>
      </c>
    </row>
    <row r="2558" spans="1:12" x14ac:dyDescent="0.3">
      <c r="A2558" s="15"/>
      <c r="B2558" s="24"/>
      <c r="C2558" s="16"/>
      <c r="D2558" s="16"/>
      <c r="E2558" s="15"/>
      <c r="F2558" s="15"/>
      <c r="G2558" s="16"/>
      <c r="I2558" t="e">
        <f>INDEX('Helper - Drop-downs'!$C$12:$C$24,MATCH(C2558,'Helper - Drop-downs'!$A$12:$A$24,0))</f>
        <v>#N/A</v>
      </c>
      <c r="J2558" s="44" t="str">
        <f t="shared" si="78"/>
        <v xml:space="preserve"> - </v>
      </c>
      <c r="K2558" s="44" t="e">
        <f>INDEX('Helper - Inputs'!$G$15:$G$66,MATCH(J2558,'Helper - Inputs'!$D$15:$D$66,0),1)</f>
        <v>#N/A</v>
      </c>
      <c r="L2558" s="44" t="e">
        <f t="shared" si="79"/>
        <v>#N/A</v>
      </c>
    </row>
    <row r="2559" spans="1:12" x14ac:dyDescent="0.3">
      <c r="A2559" s="15"/>
      <c r="B2559" s="24"/>
      <c r="C2559" s="16"/>
      <c r="D2559" s="16"/>
      <c r="E2559" s="15"/>
      <c r="F2559" s="15"/>
      <c r="G2559" s="16"/>
      <c r="I2559" t="e">
        <f>INDEX('Helper - Drop-downs'!$C$12:$C$24,MATCH(C2559,'Helper - Drop-downs'!$A$12:$A$24,0))</f>
        <v>#N/A</v>
      </c>
      <c r="J2559" s="44" t="str">
        <f t="shared" si="78"/>
        <v xml:space="preserve"> - </v>
      </c>
      <c r="K2559" s="44" t="e">
        <f>INDEX('Helper - Inputs'!$G$15:$G$66,MATCH(J2559,'Helper - Inputs'!$D$15:$D$66,0),1)</f>
        <v>#N/A</v>
      </c>
      <c r="L2559" s="44" t="e">
        <f t="shared" si="79"/>
        <v>#N/A</v>
      </c>
    </row>
    <row r="2560" spans="1:12" x14ac:dyDescent="0.3">
      <c r="A2560" s="15"/>
      <c r="B2560" s="24"/>
      <c r="C2560" s="16"/>
      <c r="D2560" s="16"/>
      <c r="E2560" s="15"/>
      <c r="F2560" s="15"/>
      <c r="G2560" s="16"/>
      <c r="I2560" t="e">
        <f>INDEX('Helper - Drop-downs'!$C$12:$C$24,MATCH(C2560,'Helper - Drop-downs'!$A$12:$A$24,0))</f>
        <v>#N/A</v>
      </c>
      <c r="J2560" s="44" t="str">
        <f t="shared" si="78"/>
        <v xml:space="preserve"> - </v>
      </c>
      <c r="K2560" s="44" t="e">
        <f>INDEX('Helper - Inputs'!$G$15:$G$66,MATCH(J2560,'Helper - Inputs'!$D$15:$D$66,0),1)</f>
        <v>#N/A</v>
      </c>
      <c r="L2560" s="44" t="e">
        <f t="shared" si="79"/>
        <v>#N/A</v>
      </c>
    </row>
    <row r="2561" spans="1:12" x14ac:dyDescent="0.3">
      <c r="A2561" s="15"/>
      <c r="B2561" s="24"/>
      <c r="C2561" s="16"/>
      <c r="D2561" s="16"/>
      <c r="E2561" s="15"/>
      <c r="F2561" s="15"/>
      <c r="G2561" s="16"/>
      <c r="I2561" t="e">
        <f>INDEX('Helper - Drop-downs'!$C$12:$C$24,MATCH(C2561,'Helper - Drop-downs'!$A$12:$A$24,0))</f>
        <v>#N/A</v>
      </c>
      <c r="J2561" s="44" t="str">
        <f t="shared" si="78"/>
        <v xml:space="preserve"> - </v>
      </c>
      <c r="K2561" s="44" t="e">
        <f>INDEX('Helper - Inputs'!$G$15:$G$66,MATCH(J2561,'Helper - Inputs'!$D$15:$D$66,0),1)</f>
        <v>#N/A</v>
      </c>
      <c r="L2561" s="44" t="e">
        <f t="shared" si="79"/>
        <v>#N/A</v>
      </c>
    </row>
    <row r="2562" spans="1:12" x14ac:dyDescent="0.3">
      <c r="A2562" s="15"/>
      <c r="B2562" s="24"/>
      <c r="C2562" s="16"/>
      <c r="D2562" s="16"/>
      <c r="E2562" s="15"/>
      <c r="F2562" s="15"/>
      <c r="G2562" s="16"/>
      <c r="I2562" t="e">
        <f>INDEX('Helper - Drop-downs'!$C$12:$C$24,MATCH(C2562,'Helper - Drop-downs'!$A$12:$A$24,0))</f>
        <v>#N/A</v>
      </c>
      <c r="J2562" s="44" t="str">
        <f t="shared" si="78"/>
        <v xml:space="preserve"> - </v>
      </c>
      <c r="K2562" s="44" t="e">
        <f>INDEX('Helper - Inputs'!$G$15:$G$66,MATCH(J2562,'Helper - Inputs'!$D$15:$D$66,0),1)</f>
        <v>#N/A</v>
      </c>
      <c r="L2562" s="44" t="e">
        <f t="shared" si="79"/>
        <v>#N/A</v>
      </c>
    </row>
    <row r="2563" spans="1:12" x14ac:dyDescent="0.3">
      <c r="A2563" s="15"/>
      <c r="B2563" s="24"/>
      <c r="C2563" s="16"/>
      <c r="D2563" s="16"/>
      <c r="E2563" s="15"/>
      <c r="F2563" s="15"/>
      <c r="G2563" s="16"/>
      <c r="I2563" t="e">
        <f>INDEX('Helper - Drop-downs'!$C$12:$C$24,MATCH(C2563,'Helper - Drop-downs'!$A$12:$A$24,0))</f>
        <v>#N/A</v>
      </c>
      <c r="J2563" s="44" t="str">
        <f t="shared" si="78"/>
        <v xml:space="preserve"> - </v>
      </c>
      <c r="K2563" s="44" t="e">
        <f>INDEX('Helper - Inputs'!$G$15:$G$66,MATCH(J2563,'Helper - Inputs'!$D$15:$D$66,0),1)</f>
        <v>#N/A</v>
      </c>
      <c r="L2563" s="44" t="e">
        <f t="shared" si="79"/>
        <v>#N/A</v>
      </c>
    </row>
    <row r="2564" spans="1:12" x14ac:dyDescent="0.3">
      <c r="A2564" s="15"/>
      <c r="B2564" s="24"/>
      <c r="C2564" s="16"/>
      <c r="D2564" s="16"/>
      <c r="E2564" s="15"/>
      <c r="F2564" s="15"/>
      <c r="G2564" s="16"/>
      <c r="I2564" t="e">
        <f>INDEX('Helper - Drop-downs'!$C$12:$C$24,MATCH(C2564,'Helper - Drop-downs'!$A$12:$A$24,0))</f>
        <v>#N/A</v>
      </c>
      <c r="J2564" s="44" t="str">
        <f t="shared" si="78"/>
        <v xml:space="preserve"> - </v>
      </c>
      <c r="K2564" s="44" t="e">
        <f>INDEX('Helper - Inputs'!$G$15:$G$66,MATCH(J2564,'Helper - Inputs'!$D$15:$D$66,0),1)</f>
        <v>#N/A</v>
      </c>
      <c r="L2564" s="44" t="e">
        <f t="shared" si="79"/>
        <v>#N/A</v>
      </c>
    </row>
    <row r="2565" spans="1:12" x14ac:dyDescent="0.3">
      <c r="A2565" s="15"/>
      <c r="B2565" s="24"/>
      <c r="C2565" s="16"/>
      <c r="D2565" s="16"/>
      <c r="E2565" s="15"/>
      <c r="F2565" s="15"/>
      <c r="G2565" s="16"/>
      <c r="I2565" t="e">
        <f>INDEX('Helper - Drop-downs'!$C$12:$C$24,MATCH(C2565,'Helper - Drop-downs'!$A$12:$A$24,0))</f>
        <v>#N/A</v>
      </c>
      <c r="J2565" s="44" t="str">
        <f t="shared" si="78"/>
        <v xml:space="preserve"> - </v>
      </c>
      <c r="K2565" s="44" t="e">
        <f>INDEX('Helper - Inputs'!$G$15:$G$66,MATCH(J2565,'Helper - Inputs'!$D$15:$D$66,0),1)</f>
        <v>#N/A</v>
      </c>
      <c r="L2565" s="44" t="e">
        <f t="shared" si="79"/>
        <v>#N/A</v>
      </c>
    </row>
    <row r="2566" spans="1:12" x14ac:dyDescent="0.3">
      <c r="A2566" s="15"/>
      <c r="B2566" s="24"/>
      <c r="C2566" s="16"/>
      <c r="D2566" s="16"/>
      <c r="E2566" s="15"/>
      <c r="F2566" s="15"/>
      <c r="G2566" s="16"/>
      <c r="I2566" t="e">
        <f>INDEX('Helper - Drop-downs'!$C$12:$C$24,MATCH(C2566,'Helper - Drop-downs'!$A$12:$A$24,0))</f>
        <v>#N/A</v>
      </c>
      <c r="J2566" s="44" t="str">
        <f t="shared" ref="J2566:J2629" si="80">E2566&amp;" - "&amp;F2566</f>
        <v xml:space="preserve"> - </v>
      </c>
      <c r="K2566" s="44" t="e">
        <f>INDEX('Helper - Inputs'!$G$15:$G$66,MATCH(J2566,'Helper - Inputs'!$D$15:$D$66,0),1)</f>
        <v>#N/A</v>
      </c>
      <c r="L2566" s="44" t="e">
        <f t="shared" ref="L2566:L2629" si="81">E2566&amp;" - "&amp;K2566</f>
        <v>#N/A</v>
      </c>
    </row>
    <row r="2567" spans="1:12" x14ac:dyDescent="0.3">
      <c r="A2567" s="15"/>
      <c r="B2567" s="24"/>
      <c r="C2567" s="16"/>
      <c r="D2567" s="16"/>
      <c r="E2567" s="15"/>
      <c r="F2567" s="15"/>
      <c r="G2567" s="16"/>
      <c r="I2567" t="e">
        <f>INDEX('Helper - Drop-downs'!$C$12:$C$24,MATCH(C2567,'Helper - Drop-downs'!$A$12:$A$24,0))</f>
        <v>#N/A</v>
      </c>
      <c r="J2567" s="44" t="str">
        <f t="shared" si="80"/>
        <v xml:space="preserve"> - </v>
      </c>
      <c r="K2567" s="44" t="e">
        <f>INDEX('Helper - Inputs'!$G$15:$G$66,MATCH(J2567,'Helper - Inputs'!$D$15:$D$66,0),1)</f>
        <v>#N/A</v>
      </c>
      <c r="L2567" s="44" t="e">
        <f t="shared" si="81"/>
        <v>#N/A</v>
      </c>
    </row>
    <row r="2568" spans="1:12" x14ac:dyDescent="0.3">
      <c r="A2568" s="15"/>
      <c r="B2568" s="24"/>
      <c r="C2568" s="16"/>
      <c r="D2568" s="16"/>
      <c r="E2568" s="15"/>
      <c r="F2568" s="15"/>
      <c r="G2568" s="16"/>
      <c r="I2568" t="e">
        <f>INDEX('Helper - Drop-downs'!$C$12:$C$24,MATCH(C2568,'Helper - Drop-downs'!$A$12:$A$24,0))</f>
        <v>#N/A</v>
      </c>
      <c r="J2568" s="44" t="str">
        <f t="shared" si="80"/>
        <v xml:space="preserve"> - </v>
      </c>
      <c r="K2568" s="44" t="e">
        <f>INDEX('Helper - Inputs'!$G$15:$G$66,MATCH(J2568,'Helper - Inputs'!$D$15:$D$66,0),1)</f>
        <v>#N/A</v>
      </c>
      <c r="L2568" s="44" t="e">
        <f t="shared" si="81"/>
        <v>#N/A</v>
      </c>
    </row>
    <row r="2569" spans="1:12" x14ac:dyDescent="0.3">
      <c r="A2569" s="15"/>
      <c r="B2569" s="24"/>
      <c r="C2569" s="16"/>
      <c r="D2569" s="16"/>
      <c r="E2569" s="15"/>
      <c r="F2569" s="15"/>
      <c r="G2569" s="16"/>
      <c r="I2569" t="e">
        <f>INDEX('Helper - Drop-downs'!$C$12:$C$24,MATCH(C2569,'Helper - Drop-downs'!$A$12:$A$24,0))</f>
        <v>#N/A</v>
      </c>
      <c r="J2569" s="44" t="str">
        <f t="shared" si="80"/>
        <v xml:space="preserve"> - </v>
      </c>
      <c r="K2569" s="44" t="e">
        <f>INDEX('Helper - Inputs'!$G$15:$G$66,MATCH(J2569,'Helper - Inputs'!$D$15:$D$66,0),1)</f>
        <v>#N/A</v>
      </c>
      <c r="L2569" s="44" t="e">
        <f t="shared" si="81"/>
        <v>#N/A</v>
      </c>
    </row>
    <row r="2570" spans="1:12" x14ac:dyDescent="0.3">
      <c r="A2570" s="15"/>
      <c r="B2570" s="24"/>
      <c r="C2570" s="16"/>
      <c r="D2570" s="16"/>
      <c r="E2570" s="15"/>
      <c r="F2570" s="15"/>
      <c r="G2570" s="16"/>
      <c r="I2570" t="e">
        <f>INDEX('Helper - Drop-downs'!$C$12:$C$24,MATCH(C2570,'Helper - Drop-downs'!$A$12:$A$24,0))</f>
        <v>#N/A</v>
      </c>
      <c r="J2570" s="44" t="str">
        <f t="shared" si="80"/>
        <v xml:space="preserve"> - </v>
      </c>
      <c r="K2570" s="44" t="e">
        <f>INDEX('Helper - Inputs'!$G$15:$G$66,MATCH(J2570,'Helper - Inputs'!$D$15:$D$66,0),1)</f>
        <v>#N/A</v>
      </c>
      <c r="L2570" s="44" t="e">
        <f t="shared" si="81"/>
        <v>#N/A</v>
      </c>
    </row>
    <row r="2571" spans="1:12" x14ac:dyDescent="0.3">
      <c r="A2571" s="15"/>
      <c r="B2571" s="24"/>
      <c r="C2571" s="16"/>
      <c r="D2571" s="16"/>
      <c r="E2571" s="15"/>
      <c r="F2571" s="15"/>
      <c r="G2571" s="16"/>
      <c r="I2571" t="e">
        <f>INDEX('Helper - Drop-downs'!$C$12:$C$24,MATCH(C2571,'Helper - Drop-downs'!$A$12:$A$24,0))</f>
        <v>#N/A</v>
      </c>
      <c r="J2571" s="44" t="str">
        <f t="shared" si="80"/>
        <v xml:space="preserve"> - </v>
      </c>
      <c r="K2571" s="44" t="e">
        <f>INDEX('Helper - Inputs'!$G$15:$G$66,MATCH(J2571,'Helper - Inputs'!$D$15:$D$66,0),1)</f>
        <v>#N/A</v>
      </c>
      <c r="L2571" s="44" t="e">
        <f t="shared" si="81"/>
        <v>#N/A</v>
      </c>
    </row>
    <row r="2572" spans="1:12" x14ac:dyDescent="0.3">
      <c r="A2572" s="15"/>
      <c r="B2572" s="24"/>
      <c r="C2572" s="16"/>
      <c r="D2572" s="16"/>
      <c r="E2572" s="15"/>
      <c r="F2572" s="15"/>
      <c r="G2572" s="16"/>
      <c r="I2572" t="e">
        <f>INDEX('Helper - Drop-downs'!$C$12:$C$24,MATCH(C2572,'Helper - Drop-downs'!$A$12:$A$24,0))</f>
        <v>#N/A</v>
      </c>
      <c r="J2572" s="44" t="str">
        <f t="shared" si="80"/>
        <v xml:space="preserve"> - </v>
      </c>
      <c r="K2572" s="44" t="e">
        <f>INDEX('Helper - Inputs'!$G$15:$G$66,MATCH(J2572,'Helper - Inputs'!$D$15:$D$66,0),1)</f>
        <v>#N/A</v>
      </c>
      <c r="L2572" s="44" t="e">
        <f t="shared" si="81"/>
        <v>#N/A</v>
      </c>
    </row>
    <row r="2573" spans="1:12" x14ac:dyDescent="0.3">
      <c r="A2573" s="15"/>
      <c r="B2573" s="24"/>
      <c r="C2573" s="16"/>
      <c r="D2573" s="16"/>
      <c r="E2573" s="15"/>
      <c r="F2573" s="15"/>
      <c r="G2573" s="16"/>
      <c r="I2573" t="e">
        <f>INDEX('Helper - Drop-downs'!$C$12:$C$24,MATCH(C2573,'Helper - Drop-downs'!$A$12:$A$24,0))</f>
        <v>#N/A</v>
      </c>
      <c r="J2573" s="44" t="str">
        <f t="shared" si="80"/>
        <v xml:space="preserve"> - </v>
      </c>
      <c r="K2573" s="44" t="e">
        <f>INDEX('Helper - Inputs'!$G$15:$G$66,MATCH(J2573,'Helper - Inputs'!$D$15:$D$66,0),1)</f>
        <v>#N/A</v>
      </c>
      <c r="L2573" s="44" t="e">
        <f t="shared" si="81"/>
        <v>#N/A</v>
      </c>
    </row>
    <row r="2574" spans="1:12" x14ac:dyDescent="0.3">
      <c r="A2574" s="15"/>
      <c r="B2574" s="24"/>
      <c r="C2574" s="16"/>
      <c r="D2574" s="16"/>
      <c r="E2574" s="15"/>
      <c r="F2574" s="15"/>
      <c r="G2574" s="16"/>
      <c r="I2574" t="e">
        <f>INDEX('Helper - Drop-downs'!$C$12:$C$24,MATCH(C2574,'Helper - Drop-downs'!$A$12:$A$24,0))</f>
        <v>#N/A</v>
      </c>
      <c r="J2574" s="44" t="str">
        <f t="shared" si="80"/>
        <v xml:space="preserve"> - </v>
      </c>
      <c r="K2574" s="44" t="e">
        <f>INDEX('Helper - Inputs'!$G$15:$G$66,MATCH(J2574,'Helper - Inputs'!$D$15:$D$66,0),1)</f>
        <v>#N/A</v>
      </c>
      <c r="L2574" s="44" t="e">
        <f t="shared" si="81"/>
        <v>#N/A</v>
      </c>
    </row>
    <row r="2575" spans="1:12" x14ac:dyDescent="0.3">
      <c r="A2575" s="15"/>
      <c r="B2575" s="24"/>
      <c r="C2575" s="16"/>
      <c r="D2575" s="16"/>
      <c r="E2575" s="15"/>
      <c r="F2575" s="15"/>
      <c r="G2575" s="16"/>
      <c r="I2575" t="e">
        <f>INDEX('Helper - Drop-downs'!$C$12:$C$24,MATCH(C2575,'Helper - Drop-downs'!$A$12:$A$24,0))</f>
        <v>#N/A</v>
      </c>
      <c r="J2575" s="44" t="str">
        <f t="shared" si="80"/>
        <v xml:space="preserve"> - </v>
      </c>
      <c r="K2575" s="44" t="e">
        <f>INDEX('Helper - Inputs'!$G$15:$G$66,MATCH(J2575,'Helper - Inputs'!$D$15:$D$66,0),1)</f>
        <v>#N/A</v>
      </c>
      <c r="L2575" s="44" t="e">
        <f t="shared" si="81"/>
        <v>#N/A</v>
      </c>
    </row>
    <row r="2576" spans="1:12" x14ac:dyDescent="0.3">
      <c r="A2576" s="15"/>
      <c r="B2576" s="24"/>
      <c r="C2576" s="16"/>
      <c r="D2576" s="16"/>
      <c r="E2576" s="15"/>
      <c r="F2576" s="15"/>
      <c r="G2576" s="16"/>
      <c r="I2576" t="e">
        <f>INDEX('Helper - Drop-downs'!$C$12:$C$24,MATCH(C2576,'Helper - Drop-downs'!$A$12:$A$24,0))</f>
        <v>#N/A</v>
      </c>
      <c r="J2576" s="44" t="str">
        <f t="shared" si="80"/>
        <v xml:space="preserve"> - </v>
      </c>
      <c r="K2576" s="44" t="e">
        <f>INDEX('Helper - Inputs'!$G$15:$G$66,MATCH(J2576,'Helper - Inputs'!$D$15:$D$66,0),1)</f>
        <v>#N/A</v>
      </c>
      <c r="L2576" s="44" t="e">
        <f t="shared" si="81"/>
        <v>#N/A</v>
      </c>
    </row>
    <row r="2577" spans="1:12" x14ac:dyDescent="0.3">
      <c r="A2577" s="15"/>
      <c r="B2577" s="24"/>
      <c r="C2577" s="16"/>
      <c r="D2577" s="16"/>
      <c r="E2577" s="15"/>
      <c r="F2577" s="15"/>
      <c r="G2577" s="16"/>
      <c r="I2577" t="e">
        <f>INDEX('Helper - Drop-downs'!$C$12:$C$24,MATCH(C2577,'Helper - Drop-downs'!$A$12:$A$24,0))</f>
        <v>#N/A</v>
      </c>
      <c r="J2577" s="44" t="str">
        <f t="shared" si="80"/>
        <v xml:space="preserve"> - </v>
      </c>
      <c r="K2577" s="44" t="e">
        <f>INDEX('Helper - Inputs'!$G$15:$G$66,MATCH(J2577,'Helper - Inputs'!$D$15:$D$66,0),1)</f>
        <v>#N/A</v>
      </c>
      <c r="L2577" s="44" t="e">
        <f t="shared" si="81"/>
        <v>#N/A</v>
      </c>
    </row>
    <row r="2578" spans="1:12" x14ac:dyDescent="0.3">
      <c r="A2578" s="15"/>
      <c r="B2578" s="24"/>
      <c r="C2578" s="16"/>
      <c r="D2578" s="16"/>
      <c r="E2578" s="15"/>
      <c r="F2578" s="15"/>
      <c r="G2578" s="16"/>
      <c r="I2578" t="e">
        <f>INDEX('Helper - Drop-downs'!$C$12:$C$24,MATCH(C2578,'Helper - Drop-downs'!$A$12:$A$24,0))</f>
        <v>#N/A</v>
      </c>
      <c r="J2578" s="44" t="str">
        <f t="shared" si="80"/>
        <v xml:space="preserve"> - </v>
      </c>
      <c r="K2578" s="44" t="e">
        <f>INDEX('Helper - Inputs'!$G$15:$G$66,MATCH(J2578,'Helper - Inputs'!$D$15:$D$66,0),1)</f>
        <v>#N/A</v>
      </c>
      <c r="L2578" s="44" t="e">
        <f t="shared" si="81"/>
        <v>#N/A</v>
      </c>
    </row>
    <row r="2579" spans="1:12" x14ac:dyDescent="0.3">
      <c r="A2579" s="15"/>
      <c r="B2579" s="24"/>
      <c r="C2579" s="16"/>
      <c r="D2579" s="16"/>
      <c r="E2579" s="15"/>
      <c r="F2579" s="15"/>
      <c r="G2579" s="16"/>
      <c r="I2579" t="e">
        <f>INDEX('Helper - Drop-downs'!$C$12:$C$24,MATCH(C2579,'Helper - Drop-downs'!$A$12:$A$24,0))</f>
        <v>#N/A</v>
      </c>
      <c r="J2579" s="44" t="str">
        <f t="shared" si="80"/>
        <v xml:space="preserve"> - </v>
      </c>
      <c r="K2579" s="44" t="e">
        <f>INDEX('Helper - Inputs'!$G$15:$G$66,MATCH(J2579,'Helper - Inputs'!$D$15:$D$66,0),1)</f>
        <v>#N/A</v>
      </c>
      <c r="L2579" s="44" t="e">
        <f t="shared" si="81"/>
        <v>#N/A</v>
      </c>
    </row>
    <row r="2580" spans="1:12" x14ac:dyDescent="0.3">
      <c r="A2580" s="15"/>
      <c r="B2580" s="24"/>
      <c r="C2580" s="16"/>
      <c r="D2580" s="16"/>
      <c r="E2580" s="15"/>
      <c r="F2580" s="15"/>
      <c r="G2580" s="16"/>
      <c r="I2580" t="e">
        <f>INDEX('Helper - Drop-downs'!$C$12:$C$24,MATCH(C2580,'Helper - Drop-downs'!$A$12:$A$24,0))</f>
        <v>#N/A</v>
      </c>
      <c r="J2580" s="44" t="str">
        <f t="shared" si="80"/>
        <v xml:space="preserve"> - </v>
      </c>
      <c r="K2580" s="44" t="e">
        <f>INDEX('Helper - Inputs'!$G$15:$G$66,MATCH(J2580,'Helper - Inputs'!$D$15:$D$66,0),1)</f>
        <v>#N/A</v>
      </c>
      <c r="L2580" s="44" t="e">
        <f t="shared" si="81"/>
        <v>#N/A</v>
      </c>
    </row>
    <row r="2581" spans="1:12" x14ac:dyDescent="0.3">
      <c r="A2581" s="15"/>
      <c r="B2581" s="24"/>
      <c r="C2581" s="16"/>
      <c r="D2581" s="16"/>
      <c r="E2581" s="15"/>
      <c r="F2581" s="15"/>
      <c r="G2581" s="16"/>
      <c r="I2581" t="e">
        <f>INDEX('Helper - Drop-downs'!$C$12:$C$24,MATCH(C2581,'Helper - Drop-downs'!$A$12:$A$24,0))</f>
        <v>#N/A</v>
      </c>
      <c r="J2581" s="44" t="str">
        <f t="shared" si="80"/>
        <v xml:space="preserve"> - </v>
      </c>
      <c r="K2581" s="44" t="e">
        <f>INDEX('Helper - Inputs'!$G$15:$G$66,MATCH(J2581,'Helper - Inputs'!$D$15:$D$66,0),1)</f>
        <v>#N/A</v>
      </c>
      <c r="L2581" s="44" t="e">
        <f t="shared" si="81"/>
        <v>#N/A</v>
      </c>
    </row>
    <row r="2582" spans="1:12" x14ac:dyDescent="0.3">
      <c r="A2582" s="15"/>
      <c r="B2582" s="24"/>
      <c r="C2582" s="16"/>
      <c r="D2582" s="16"/>
      <c r="E2582" s="15"/>
      <c r="F2582" s="15"/>
      <c r="G2582" s="16"/>
      <c r="I2582" t="e">
        <f>INDEX('Helper - Drop-downs'!$C$12:$C$24,MATCH(C2582,'Helper - Drop-downs'!$A$12:$A$24,0))</f>
        <v>#N/A</v>
      </c>
      <c r="J2582" s="44" t="str">
        <f t="shared" si="80"/>
        <v xml:space="preserve"> - </v>
      </c>
      <c r="K2582" s="44" t="e">
        <f>INDEX('Helper - Inputs'!$G$15:$G$66,MATCH(J2582,'Helper - Inputs'!$D$15:$D$66,0),1)</f>
        <v>#N/A</v>
      </c>
      <c r="L2582" s="44" t="e">
        <f t="shared" si="81"/>
        <v>#N/A</v>
      </c>
    </row>
    <row r="2583" spans="1:12" x14ac:dyDescent="0.3">
      <c r="A2583" s="15"/>
      <c r="B2583" s="24"/>
      <c r="C2583" s="16"/>
      <c r="D2583" s="16"/>
      <c r="E2583" s="15"/>
      <c r="F2583" s="15"/>
      <c r="G2583" s="16"/>
      <c r="I2583" t="e">
        <f>INDEX('Helper - Drop-downs'!$C$12:$C$24,MATCH(C2583,'Helper - Drop-downs'!$A$12:$A$24,0))</f>
        <v>#N/A</v>
      </c>
      <c r="J2583" s="44" t="str">
        <f t="shared" si="80"/>
        <v xml:space="preserve"> - </v>
      </c>
      <c r="K2583" s="44" t="e">
        <f>INDEX('Helper - Inputs'!$G$15:$G$66,MATCH(J2583,'Helper - Inputs'!$D$15:$D$66,0),1)</f>
        <v>#N/A</v>
      </c>
      <c r="L2583" s="44" t="e">
        <f t="shared" si="81"/>
        <v>#N/A</v>
      </c>
    </row>
    <row r="2584" spans="1:12" x14ac:dyDescent="0.3">
      <c r="A2584" s="15"/>
      <c r="B2584" s="24"/>
      <c r="C2584" s="16"/>
      <c r="D2584" s="16"/>
      <c r="E2584" s="15"/>
      <c r="F2584" s="15"/>
      <c r="G2584" s="16"/>
      <c r="I2584" t="e">
        <f>INDEX('Helper - Drop-downs'!$C$12:$C$24,MATCH(C2584,'Helper - Drop-downs'!$A$12:$A$24,0))</f>
        <v>#N/A</v>
      </c>
      <c r="J2584" s="44" t="str">
        <f t="shared" si="80"/>
        <v xml:space="preserve"> - </v>
      </c>
      <c r="K2584" s="44" t="e">
        <f>INDEX('Helper - Inputs'!$G$15:$G$66,MATCH(J2584,'Helper - Inputs'!$D$15:$D$66,0),1)</f>
        <v>#N/A</v>
      </c>
      <c r="L2584" s="44" t="e">
        <f t="shared" si="81"/>
        <v>#N/A</v>
      </c>
    </row>
    <row r="2585" spans="1:12" x14ac:dyDescent="0.3">
      <c r="A2585" s="15"/>
      <c r="B2585" s="24"/>
      <c r="C2585" s="16"/>
      <c r="D2585" s="16"/>
      <c r="E2585" s="15"/>
      <c r="F2585" s="15"/>
      <c r="G2585" s="16"/>
      <c r="I2585" t="e">
        <f>INDEX('Helper - Drop-downs'!$C$12:$C$24,MATCH(C2585,'Helper - Drop-downs'!$A$12:$A$24,0))</f>
        <v>#N/A</v>
      </c>
      <c r="J2585" s="44" t="str">
        <f t="shared" si="80"/>
        <v xml:space="preserve"> - </v>
      </c>
      <c r="K2585" s="44" t="e">
        <f>INDEX('Helper - Inputs'!$G$15:$G$66,MATCH(J2585,'Helper - Inputs'!$D$15:$D$66,0),1)</f>
        <v>#N/A</v>
      </c>
      <c r="L2585" s="44" t="e">
        <f t="shared" si="81"/>
        <v>#N/A</v>
      </c>
    </row>
    <row r="2586" spans="1:12" x14ac:dyDescent="0.3">
      <c r="A2586" s="15"/>
      <c r="B2586" s="24"/>
      <c r="C2586" s="16"/>
      <c r="D2586" s="16"/>
      <c r="E2586" s="15"/>
      <c r="F2586" s="15"/>
      <c r="G2586" s="16"/>
      <c r="I2586" t="e">
        <f>INDEX('Helper - Drop-downs'!$C$12:$C$24,MATCH(C2586,'Helper - Drop-downs'!$A$12:$A$24,0))</f>
        <v>#N/A</v>
      </c>
      <c r="J2586" s="44" t="str">
        <f t="shared" si="80"/>
        <v xml:space="preserve"> - </v>
      </c>
      <c r="K2586" s="44" t="e">
        <f>INDEX('Helper - Inputs'!$G$15:$G$66,MATCH(J2586,'Helper - Inputs'!$D$15:$D$66,0),1)</f>
        <v>#N/A</v>
      </c>
      <c r="L2586" s="44" t="e">
        <f t="shared" si="81"/>
        <v>#N/A</v>
      </c>
    </row>
    <row r="2587" spans="1:12" x14ac:dyDescent="0.3">
      <c r="A2587" s="15"/>
      <c r="B2587" s="24"/>
      <c r="C2587" s="16"/>
      <c r="D2587" s="16"/>
      <c r="E2587" s="15"/>
      <c r="F2587" s="15"/>
      <c r="G2587" s="16"/>
      <c r="I2587" t="e">
        <f>INDEX('Helper - Drop-downs'!$C$12:$C$24,MATCH(C2587,'Helper - Drop-downs'!$A$12:$A$24,0))</f>
        <v>#N/A</v>
      </c>
      <c r="J2587" s="44" t="str">
        <f t="shared" si="80"/>
        <v xml:space="preserve"> - </v>
      </c>
      <c r="K2587" s="44" t="e">
        <f>INDEX('Helper - Inputs'!$G$15:$G$66,MATCH(J2587,'Helper - Inputs'!$D$15:$D$66,0),1)</f>
        <v>#N/A</v>
      </c>
      <c r="L2587" s="44" t="e">
        <f t="shared" si="81"/>
        <v>#N/A</v>
      </c>
    </row>
    <row r="2588" spans="1:12" x14ac:dyDescent="0.3">
      <c r="A2588" s="15"/>
      <c r="B2588" s="24"/>
      <c r="C2588" s="16"/>
      <c r="D2588" s="16"/>
      <c r="E2588" s="15"/>
      <c r="F2588" s="15"/>
      <c r="G2588" s="16"/>
      <c r="I2588" t="e">
        <f>INDEX('Helper - Drop-downs'!$C$12:$C$24,MATCH(C2588,'Helper - Drop-downs'!$A$12:$A$24,0))</f>
        <v>#N/A</v>
      </c>
      <c r="J2588" s="44" t="str">
        <f t="shared" si="80"/>
        <v xml:space="preserve"> - </v>
      </c>
      <c r="K2588" s="44" t="e">
        <f>INDEX('Helper - Inputs'!$G$15:$G$66,MATCH(J2588,'Helper - Inputs'!$D$15:$D$66,0),1)</f>
        <v>#N/A</v>
      </c>
      <c r="L2588" s="44" t="e">
        <f t="shared" si="81"/>
        <v>#N/A</v>
      </c>
    </row>
    <row r="2589" spans="1:12" x14ac:dyDescent="0.3">
      <c r="A2589" s="15"/>
      <c r="B2589" s="24"/>
      <c r="C2589" s="16"/>
      <c r="D2589" s="16"/>
      <c r="E2589" s="15"/>
      <c r="F2589" s="15"/>
      <c r="G2589" s="16"/>
      <c r="I2589" t="e">
        <f>INDEX('Helper - Drop-downs'!$C$12:$C$24,MATCH(C2589,'Helper - Drop-downs'!$A$12:$A$24,0))</f>
        <v>#N/A</v>
      </c>
      <c r="J2589" s="44" t="str">
        <f t="shared" si="80"/>
        <v xml:space="preserve"> - </v>
      </c>
      <c r="K2589" s="44" t="e">
        <f>INDEX('Helper - Inputs'!$G$15:$G$66,MATCH(J2589,'Helper - Inputs'!$D$15:$D$66,0),1)</f>
        <v>#N/A</v>
      </c>
      <c r="L2589" s="44" t="e">
        <f t="shared" si="81"/>
        <v>#N/A</v>
      </c>
    </row>
    <row r="2590" spans="1:12" x14ac:dyDescent="0.3">
      <c r="A2590" s="15"/>
      <c r="B2590" s="24"/>
      <c r="C2590" s="16"/>
      <c r="D2590" s="16"/>
      <c r="E2590" s="15"/>
      <c r="F2590" s="15"/>
      <c r="G2590" s="16"/>
      <c r="I2590" t="e">
        <f>INDEX('Helper - Drop-downs'!$C$12:$C$24,MATCH(C2590,'Helper - Drop-downs'!$A$12:$A$24,0))</f>
        <v>#N/A</v>
      </c>
      <c r="J2590" s="44" t="str">
        <f t="shared" si="80"/>
        <v xml:space="preserve"> - </v>
      </c>
      <c r="K2590" s="44" t="e">
        <f>INDEX('Helper - Inputs'!$G$15:$G$66,MATCH(J2590,'Helper - Inputs'!$D$15:$D$66,0),1)</f>
        <v>#N/A</v>
      </c>
      <c r="L2590" s="44" t="e">
        <f t="shared" si="81"/>
        <v>#N/A</v>
      </c>
    </row>
    <row r="2591" spans="1:12" x14ac:dyDescent="0.3">
      <c r="A2591" s="15"/>
      <c r="B2591" s="24"/>
      <c r="C2591" s="16"/>
      <c r="D2591" s="16"/>
      <c r="E2591" s="15"/>
      <c r="F2591" s="15"/>
      <c r="G2591" s="16"/>
      <c r="I2591" t="e">
        <f>INDEX('Helper - Drop-downs'!$C$12:$C$24,MATCH(C2591,'Helper - Drop-downs'!$A$12:$A$24,0))</f>
        <v>#N/A</v>
      </c>
      <c r="J2591" s="44" t="str">
        <f t="shared" si="80"/>
        <v xml:space="preserve"> - </v>
      </c>
      <c r="K2591" s="44" t="e">
        <f>INDEX('Helper - Inputs'!$G$15:$G$66,MATCH(J2591,'Helper - Inputs'!$D$15:$D$66,0),1)</f>
        <v>#N/A</v>
      </c>
      <c r="L2591" s="44" t="e">
        <f t="shared" si="81"/>
        <v>#N/A</v>
      </c>
    </row>
    <row r="2592" spans="1:12" x14ac:dyDescent="0.3">
      <c r="A2592" s="15"/>
      <c r="B2592" s="24"/>
      <c r="C2592" s="16"/>
      <c r="D2592" s="16"/>
      <c r="E2592" s="15"/>
      <c r="F2592" s="15"/>
      <c r="G2592" s="16"/>
      <c r="I2592" t="e">
        <f>INDEX('Helper - Drop-downs'!$C$12:$C$24,MATCH(C2592,'Helper - Drop-downs'!$A$12:$A$24,0))</f>
        <v>#N/A</v>
      </c>
      <c r="J2592" s="44" t="str">
        <f t="shared" si="80"/>
        <v xml:space="preserve"> - </v>
      </c>
      <c r="K2592" s="44" t="e">
        <f>INDEX('Helper - Inputs'!$G$15:$G$66,MATCH(J2592,'Helper - Inputs'!$D$15:$D$66,0),1)</f>
        <v>#N/A</v>
      </c>
      <c r="L2592" s="44" t="e">
        <f t="shared" si="81"/>
        <v>#N/A</v>
      </c>
    </row>
    <row r="2593" spans="1:12" x14ac:dyDescent="0.3">
      <c r="A2593" s="15"/>
      <c r="B2593" s="24"/>
      <c r="C2593" s="16"/>
      <c r="D2593" s="16"/>
      <c r="E2593" s="15"/>
      <c r="F2593" s="15"/>
      <c r="G2593" s="16"/>
      <c r="I2593" t="e">
        <f>INDEX('Helper - Drop-downs'!$C$12:$C$24,MATCH(C2593,'Helper - Drop-downs'!$A$12:$A$24,0))</f>
        <v>#N/A</v>
      </c>
      <c r="J2593" s="44" t="str">
        <f t="shared" si="80"/>
        <v xml:space="preserve"> - </v>
      </c>
      <c r="K2593" s="44" t="e">
        <f>INDEX('Helper - Inputs'!$G$15:$G$66,MATCH(J2593,'Helper - Inputs'!$D$15:$D$66,0),1)</f>
        <v>#N/A</v>
      </c>
      <c r="L2593" s="44" t="e">
        <f t="shared" si="81"/>
        <v>#N/A</v>
      </c>
    </row>
    <row r="2594" spans="1:12" x14ac:dyDescent="0.3">
      <c r="A2594" s="15"/>
      <c r="B2594" s="24"/>
      <c r="C2594" s="16"/>
      <c r="D2594" s="16"/>
      <c r="E2594" s="15"/>
      <c r="F2594" s="15"/>
      <c r="G2594" s="16"/>
      <c r="I2594" t="e">
        <f>INDEX('Helper - Drop-downs'!$C$12:$C$24,MATCH(C2594,'Helper - Drop-downs'!$A$12:$A$24,0))</f>
        <v>#N/A</v>
      </c>
      <c r="J2594" s="44" t="str">
        <f t="shared" si="80"/>
        <v xml:space="preserve"> - </v>
      </c>
      <c r="K2594" s="44" t="e">
        <f>INDEX('Helper - Inputs'!$G$15:$G$66,MATCH(J2594,'Helper - Inputs'!$D$15:$D$66,0),1)</f>
        <v>#N/A</v>
      </c>
      <c r="L2594" s="44" t="e">
        <f t="shared" si="81"/>
        <v>#N/A</v>
      </c>
    </row>
    <row r="2595" spans="1:12" x14ac:dyDescent="0.3">
      <c r="A2595" s="15"/>
      <c r="B2595" s="24"/>
      <c r="C2595" s="16"/>
      <c r="D2595" s="16"/>
      <c r="E2595" s="15"/>
      <c r="F2595" s="15"/>
      <c r="G2595" s="16"/>
      <c r="I2595" t="e">
        <f>INDEX('Helper - Drop-downs'!$C$12:$C$24,MATCH(C2595,'Helper - Drop-downs'!$A$12:$A$24,0))</f>
        <v>#N/A</v>
      </c>
      <c r="J2595" s="44" t="str">
        <f t="shared" si="80"/>
        <v xml:space="preserve"> - </v>
      </c>
      <c r="K2595" s="44" t="e">
        <f>INDEX('Helper - Inputs'!$G$15:$G$66,MATCH(J2595,'Helper - Inputs'!$D$15:$D$66,0),1)</f>
        <v>#N/A</v>
      </c>
      <c r="L2595" s="44" t="e">
        <f t="shared" si="81"/>
        <v>#N/A</v>
      </c>
    </row>
    <row r="2596" spans="1:12" x14ac:dyDescent="0.3">
      <c r="A2596" s="15"/>
      <c r="B2596" s="24"/>
      <c r="C2596" s="16"/>
      <c r="D2596" s="16"/>
      <c r="E2596" s="15"/>
      <c r="F2596" s="15"/>
      <c r="G2596" s="16"/>
      <c r="I2596" t="e">
        <f>INDEX('Helper - Drop-downs'!$C$12:$C$24,MATCH(C2596,'Helper - Drop-downs'!$A$12:$A$24,0))</f>
        <v>#N/A</v>
      </c>
      <c r="J2596" s="44" t="str">
        <f t="shared" si="80"/>
        <v xml:space="preserve"> - </v>
      </c>
      <c r="K2596" s="44" t="e">
        <f>INDEX('Helper - Inputs'!$G$15:$G$66,MATCH(J2596,'Helper - Inputs'!$D$15:$D$66,0),1)</f>
        <v>#N/A</v>
      </c>
      <c r="L2596" s="44" t="e">
        <f t="shared" si="81"/>
        <v>#N/A</v>
      </c>
    </row>
    <row r="2597" spans="1:12" x14ac:dyDescent="0.3">
      <c r="A2597" s="15"/>
      <c r="B2597" s="24"/>
      <c r="C2597" s="16"/>
      <c r="D2597" s="16"/>
      <c r="E2597" s="15"/>
      <c r="F2597" s="15"/>
      <c r="G2597" s="16"/>
      <c r="I2597" t="e">
        <f>INDEX('Helper - Drop-downs'!$C$12:$C$24,MATCH(C2597,'Helper - Drop-downs'!$A$12:$A$24,0))</f>
        <v>#N/A</v>
      </c>
      <c r="J2597" s="44" t="str">
        <f t="shared" si="80"/>
        <v xml:space="preserve"> - </v>
      </c>
      <c r="K2597" s="44" t="e">
        <f>INDEX('Helper - Inputs'!$G$15:$G$66,MATCH(J2597,'Helper - Inputs'!$D$15:$D$66,0),1)</f>
        <v>#N/A</v>
      </c>
      <c r="L2597" s="44" t="e">
        <f t="shared" si="81"/>
        <v>#N/A</v>
      </c>
    </row>
    <row r="2598" spans="1:12" x14ac:dyDescent="0.3">
      <c r="A2598" s="15"/>
      <c r="B2598" s="24"/>
      <c r="C2598" s="16"/>
      <c r="D2598" s="16"/>
      <c r="E2598" s="15"/>
      <c r="F2598" s="15"/>
      <c r="G2598" s="16"/>
      <c r="I2598" t="e">
        <f>INDEX('Helper - Drop-downs'!$C$12:$C$24,MATCH(C2598,'Helper - Drop-downs'!$A$12:$A$24,0))</f>
        <v>#N/A</v>
      </c>
      <c r="J2598" s="44" t="str">
        <f t="shared" si="80"/>
        <v xml:space="preserve"> - </v>
      </c>
      <c r="K2598" s="44" t="e">
        <f>INDEX('Helper - Inputs'!$G$15:$G$66,MATCH(J2598,'Helper - Inputs'!$D$15:$D$66,0),1)</f>
        <v>#N/A</v>
      </c>
      <c r="L2598" s="44" t="e">
        <f t="shared" si="81"/>
        <v>#N/A</v>
      </c>
    </row>
    <row r="2599" spans="1:12" x14ac:dyDescent="0.3">
      <c r="A2599" s="15"/>
      <c r="B2599" s="24"/>
      <c r="C2599" s="16"/>
      <c r="D2599" s="16"/>
      <c r="E2599" s="15"/>
      <c r="F2599" s="15"/>
      <c r="G2599" s="16"/>
      <c r="I2599" t="e">
        <f>INDEX('Helper - Drop-downs'!$C$12:$C$24,MATCH(C2599,'Helper - Drop-downs'!$A$12:$A$24,0))</f>
        <v>#N/A</v>
      </c>
      <c r="J2599" s="44" t="str">
        <f t="shared" si="80"/>
        <v xml:space="preserve"> - </v>
      </c>
      <c r="K2599" s="44" t="e">
        <f>INDEX('Helper - Inputs'!$G$15:$G$66,MATCH(J2599,'Helper - Inputs'!$D$15:$D$66,0),1)</f>
        <v>#N/A</v>
      </c>
      <c r="L2599" s="44" t="e">
        <f t="shared" si="81"/>
        <v>#N/A</v>
      </c>
    </row>
    <row r="2600" spans="1:12" x14ac:dyDescent="0.3">
      <c r="A2600" s="15"/>
      <c r="B2600" s="24"/>
      <c r="C2600" s="16"/>
      <c r="D2600" s="16"/>
      <c r="E2600" s="15"/>
      <c r="F2600" s="15"/>
      <c r="G2600" s="16"/>
      <c r="I2600" t="e">
        <f>INDEX('Helper - Drop-downs'!$C$12:$C$24,MATCH(C2600,'Helper - Drop-downs'!$A$12:$A$24,0))</f>
        <v>#N/A</v>
      </c>
      <c r="J2600" s="44" t="str">
        <f t="shared" si="80"/>
        <v xml:space="preserve"> - </v>
      </c>
      <c r="K2600" s="44" t="e">
        <f>INDEX('Helper - Inputs'!$G$15:$G$66,MATCH(J2600,'Helper - Inputs'!$D$15:$D$66,0),1)</f>
        <v>#N/A</v>
      </c>
      <c r="L2600" s="44" t="e">
        <f t="shared" si="81"/>
        <v>#N/A</v>
      </c>
    </row>
    <row r="2601" spans="1:12" x14ac:dyDescent="0.3">
      <c r="A2601" s="15"/>
      <c r="B2601" s="24"/>
      <c r="C2601" s="16"/>
      <c r="D2601" s="16"/>
      <c r="E2601" s="15"/>
      <c r="F2601" s="15"/>
      <c r="G2601" s="16"/>
      <c r="I2601" t="e">
        <f>INDEX('Helper - Drop-downs'!$C$12:$C$24,MATCH(C2601,'Helper - Drop-downs'!$A$12:$A$24,0))</f>
        <v>#N/A</v>
      </c>
      <c r="J2601" s="44" t="str">
        <f t="shared" si="80"/>
        <v xml:space="preserve"> - </v>
      </c>
      <c r="K2601" s="44" t="e">
        <f>INDEX('Helper - Inputs'!$G$15:$G$66,MATCH(J2601,'Helper - Inputs'!$D$15:$D$66,0),1)</f>
        <v>#N/A</v>
      </c>
      <c r="L2601" s="44" t="e">
        <f t="shared" si="81"/>
        <v>#N/A</v>
      </c>
    </row>
    <row r="2602" spans="1:12" x14ac:dyDescent="0.3">
      <c r="A2602" s="15"/>
      <c r="B2602" s="24"/>
      <c r="C2602" s="16"/>
      <c r="D2602" s="16"/>
      <c r="E2602" s="15"/>
      <c r="F2602" s="15"/>
      <c r="G2602" s="16"/>
      <c r="I2602" t="e">
        <f>INDEX('Helper - Drop-downs'!$C$12:$C$24,MATCH(C2602,'Helper - Drop-downs'!$A$12:$A$24,0))</f>
        <v>#N/A</v>
      </c>
      <c r="J2602" s="44" t="str">
        <f t="shared" si="80"/>
        <v xml:space="preserve"> - </v>
      </c>
      <c r="K2602" s="44" t="e">
        <f>INDEX('Helper - Inputs'!$G$15:$G$66,MATCH(J2602,'Helper - Inputs'!$D$15:$D$66,0),1)</f>
        <v>#N/A</v>
      </c>
      <c r="L2602" s="44" t="e">
        <f t="shared" si="81"/>
        <v>#N/A</v>
      </c>
    </row>
    <row r="2603" spans="1:12" x14ac:dyDescent="0.3">
      <c r="A2603" s="15"/>
      <c r="B2603" s="24"/>
      <c r="C2603" s="16"/>
      <c r="D2603" s="16"/>
      <c r="E2603" s="15"/>
      <c r="F2603" s="15"/>
      <c r="G2603" s="16"/>
      <c r="I2603" t="e">
        <f>INDEX('Helper - Drop-downs'!$C$12:$C$24,MATCH(C2603,'Helper - Drop-downs'!$A$12:$A$24,0))</f>
        <v>#N/A</v>
      </c>
      <c r="J2603" s="44" t="str">
        <f t="shared" si="80"/>
        <v xml:space="preserve"> - </v>
      </c>
      <c r="K2603" s="44" t="e">
        <f>INDEX('Helper - Inputs'!$G$15:$G$66,MATCH(J2603,'Helper - Inputs'!$D$15:$D$66,0),1)</f>
        <v>#N/A</v>
      </c>
      <c r="L2603" s="44" t="e">
        <f t="shared" si="81"/>
        <v>#N/A</v>
      </c>
    </row>
    <row r="2604" spans="1:12" x14ac:dyDescent="0.3">
      <c r="A2604" s="15"/>
      <c r="B2604" s="24"/>
      <c r="C2604" s="16"/>
      <c r="D2604" s="16"/>
      <c r="E2604" s="15"/>
      <c r="F2604" s="15"/>
      <c r="G2604" s="16"/>
      <c r="I2604" t="e">
        <f>INDEX('Helper - Drop-downs'!$C$12:$C$24,MATCH(C2604,'Helper - Drop-downs'!$A$12:$A$24,0))</f>
        <v>#N/A</v>
      </c>
      <c r="J2604" s="44" t="str">
        <f t="shared" si="80"/>
        <v xml:space="preserve"> - </v>
      </c>
      <c r="K2604" s="44" t="e">
        <f>INDEX('Helper - Inputs'!$G$15:$G$66,MATCH(J2604,'Helper - Inputs'!$D$15:$D$66,0),1)</f>
        <v>#N/A</v>
      </c>
      <c r="L2604" s="44" t="e">
        <f t="shared" si="81"/>
        <v>#N/A</v>
      </c>
    </row>
    <row r="2605" spans="1:12" x14ac:dyDescent="0.3">
      <c r="A2605" s="15"/>
      <c r="B2605" s="24"/>
      <c r="C2605" s="16"/>
      <c r="D2605" s="16"/>
      <c r="E2605" s="15"/>
      <c r="F2605" s="15"/>
      <c r="G2605" s="16"/>
      <c r="I2605" t="e">
        <f>INDEX('Helper - Drop-downs'!$C$12:$C$24,MATCH(C2605,'Helper - Drop-downs'!$A$12:$A$24,0))</f>
        <v>#N/A</v>
      </c>
      <c r="J2605" s="44" t="str">
        <f t="shared" si="80"/>
        <v xml:space="preserve"> - </v>
      </c>
      <c r="K2605" s="44" t="e">
        <f>INDEX('Helper - Inputs'!$G$15:$G$66,MATCH(J2605,'Helper - Inputs'!$D$15:$D$66,0),1)</f>
        <v>#N/A</v>
      </c>
      <c r="L2605" s="44" t="e">
        <f t="shared" si="81"/>
        <v>#N/A</v>
      </c>
    </row>
    <row r="2606" spans="1:12" x14ac:dyDescent="0.3">
      <c r="A2606" s="15"/>
      <c r="B2606" s="24"/>
      <c r="C2606" s="16"/>
      <c r="D2606" s="16"/>
      <c r="E2606" s="15"/>
      <c r="F2606" s="15"/>
      <c r="G2606" s="16"/>
      <c r="I2606" t="e">
        <f>INDEX('Helper - Drop-downs'!$C$12:$C$24,MATCH(C2606,'Helper - Drop-downs'!$A$12:$A$24,0))</f>
        <v>#N/A</v>
      </c>
      <c r="J2606" s="44" t="str">
        <f t="shared" si="80"/>
        <v xml:space="preserve"> - </v>
      </c>
      <c r="K2606" s="44" t="e">
        <f>INDEX('Helper - Inputs'!$G$15:$G$66,MATCH(J2606,'Helper - Inputs'!$D$15:$D$66,0),1)</f>
        <v>#N/A</v>
      </c>
      <c r="L2606" s="44" t="e">
        <f t="shared" si="81"/>
        <v>#N/A</v>
      </c>
    </row>
    <row r="2607" spans="1:12" x14ac:dyDescent="0.3">
      <c r="A2607" s="15"/>
      <c r="B2607" s="24"/>
      <c r="C2607" s="16"/>
      <c r="D2607" s="16"/>
      <c r="E2607" s="15"/>
      <c r="F2607" s="15"/>
      <c r="G2607" s="16"/>
      <c r="I2607" t="e">
        <f>INDEX('Helper - Drop-downs'!$C$12:$C$24,MATCH(C2607,'Helper - Drop-downs'!$A$12:$A$24,0))</f>
        <v>#N/A</v>
      </c>
      <c r="J2607" s="44" t="str">
        <f t="shared" si="80"/>
        <v xml:space="preserve"> - </v>
      </c>
      <c r="K2607" s="44" t="e">
        <f>INDEX('Helper - Inputs'!$G$15:$G$66,MATCH(J2607,'Helper - Inputs'!$D$15:$D$66,0),1)</f>
        <v>#N/A</v>
      </c>
      <c r="L2607" s="44" t="e">
        <f t="shared" si="81"/>
        <v>#N/A</v>
      </c>
    </row>
    <row r="2608" spans="1:12" x14ac:dyDescent="0.3">
      <c r="A2608" s="15"/>
      <c r="B2608" s="24"/>
      <c r="C2608" s="16"/>
      <c r="D2608" s="16"/>
      <c r="E2608" s="15"/>
      <c r="F2608" s="15"/>
      <c r="G2608" s="16"/>
      <c r="I2608" t="e">
        <f>INDEX('Helper - Drop-downs'!$C$12:$C$24,MATCH(C2608,'Helper - Drop-downs'!$A$12:$A$24,0))</f>
        <v>#N/A</v>
      </c>
      <c r="J2608" s="44" t="str">
        <f t="shared" si="80"/>
        <v xml:space="preserve"> - </v>
      </c>
      <c r="K2608" s="44" t="e">
        <f>INDEX('Helper - Inputs'!$G$15:$G$66,MATCH(J2608,'Helper - Inputs'!$D$15:$D$66,0),1)</f>
        <v>#N/A</v>
      </c>
      <c r="L2608" s="44" t="e">
        <f t="shared" si="81"/>
        <v>#N/A</v>
      </c>
    </row>
    <row r="2609" spans="1:12" x14ac:dyDescent="0.3">
      <c r="A2609" s="15"/>
      <c r="B2609" s="24"/>
      <c r="C2609" s="16"/>
      <c r="D2609" s="16"/>
      <c r="E2609" s="15"/>
      <c r="F2609" s="15"/>
      <c r="G2609" s="16"/>
      <c r="I2609" t="e">
        <f>INDEX('Helper - Drop-downs'!$C$12:$C$24,MATCH(C2609,'Helper - Drop-downs'!$A$12:$A$24,0))</f>
        <v>#N/A</v>
      </c>
      <c r="J2609" s="44" t="str">
        <f t="shared" si="80"/>
        <v xml:space="preserve"> - </v>
      </c>
      <c r="K2609" s="44" t="e">
        <f>INDEX('Helper - Inputs'!$G$15:$G$66,MATCH(J2609,'Helper - Inputs'!$D$15:$D$66,0),1)</f>
        <v>#N/A</v>
      </c>
      <c r="L2609" s="44" t="e">
        <f t="shared" si="81"/>
        <v>#N/A</v>
      </c>
    </row>
    <row r="2610" spans="1:12" x14ac:dyDescent="0.3">
      <c r="A2610" s="15"/>
      <c r="B2610" s="24"/>
      <c r="C2610" s="16"/>
      <c r="D2610" s="16"/>
      <c r="E2610" s="15"/>
      <c r="F2610" s="15"/>
      <c r="G2610" s="16"/>
      <c r="I2610" t="e">
        <f>INDEX('Helper - Drop-downs'!$C$12:$C$24,MATCH(C2610,'Helper - Drop-downs'!$A$12:$A$24,0))</f>
        <v>#N/A</v>
      </c>
      <c r="J2610" s="44" t="str">
        <f t="shared" si="80"/>
        <v xml:space="preserve"> - </v>
      </c>
      <c r="K2610" s="44" t="e">
        <f>INDEX('Helper - Inputs'!$G$15:$G$66,MATCH(J2610,'Helper - Inputs'!$D$15:$D$66,0),1)</f>
        <v>#N/A</v>
      </c>
      <c r="L2610" s="44" t="e">
        <f t="shared" si="81"/>
        <v>#N/A</v>
      </c>
    </row>
    <row r="2611" spans="1:12" x14ac:dyDescent="0.3">
      <c r="A2611" s="15"/>
      <c r="B2611" s="24"/>
      <c r="C2611" s="16"/>
      <c r="D2611" s="16"/>
      <c r="E2611" s="15"/>
      <c r="F2611" s="15"/>
      <c r="G2611" s="16"/>
      <c r="I2611" t="e">
        <f>INDEX('Helper - Drop-downs'!$C$12:$C$24,MATCH(C2611,'Helper - Drop-downs'!$A$12:$A$24,0))</f>
        <v>#N/A</v>
      </c>
      <c r="J2611" s="44" t="str">
        <f t="shared" si="80"/>
        <v xml:space="preserve"> - </v>
      </c>
      <c r="K2611" s="44" t="e">
        <f>INDEX('Helper - Inputs'!$G$15:$G$66,MATCH(J2611,'Helper - Inputs'!$D$15:$D$66,0),1)</f>
        <v>#N/A</v>
      </c>
      <c r="L2611" s="44" t="e">
        <f t="shared" si="81"/>
        <v>#N/A</v>
      </c>
    </row>
    <row r="2612" spans="1:12" x14ac:dyDescent="0.3">
      <c r="A2612" s="15"/>
      <c r="B2612" s="24"/>
      <c r="C2612" s="16"/>
      <c r="D2612" s="16"/>
      <c r="E2612" s="15"/>
      <c r="F2612" s="15"/>
      <c r="G2612" s="16"/>
      <c r="I2612" t="e">
        <f>INDEX('Helper - Drop-downs'!$C$12:$C$24,MATCH(C2612,'Helper - Drop-downs'!$A$12:$A$24,0))</f>
        <v>#N/A</v>
      </c>
      <c r="J2612" s="44" t="str">
        <f t="shared" si="80"/>
        <v xml:space="preserve"> - </v>
      </c>
      <c r="K2612" s="44" t="e">
        <f>INDEX('Helper - Inputs'!$G$15:$G$66,MATCH(J2612,'Helper - Inputs'!$D$15:$D$66,0),1)</f>
        <v>#N/A</v>
      </c>
      <c r="L2612" s="44" t="e">
        <f t="shared" si="81"/>
        <v>#N/A</v>
      </c>
    </row>
    <row r="2613" spans="1:12" x14ac:dyDescent="0.3">
      <c r="A2613" s="15"/>
      <c r="B2613" s="24"/>
      <c r="C2613" s="16"/>
      <c r="D2613" s="16"/>
      <c r="E2613" s="15"/>
      <c r="F2613" s="15"/>
      <c r="G2613" s="16"/>
      <c r="I2613" t="e">
        <f>INDEX('Helper - Drop-downs'!$C$12:$C$24,MATCH(C2613,'Helper - Drop-downs'!$A$12:$A$24,0))</f>
        <v>#N/A</v>
      </c>
      <c r="J2613" s="44" t="str">
        <f t="shared" si="80"/>
        <v xml:space="preserve"> - </v>
      </c>
      <c r="K2613" s="44" t="e">
        <f>INDEX('Helper - Inputs'!$G$15:$G$66,MATCH(J2613,'Helper - Inputs'!$D$15:$D$66,0),1)</f>
        <v>#N/A</v>
      </c>
      <c r="L2613" s="44" t="e">
        <f t="shared" si="81"/>
        <v>#N/A</v>
      </c>
    </row>
    <row r="2614" spans="1:12" x14ac:dyDescent="0.3">
      <c r="A2614" s="15"/>
      <c r="B2614" s="24"/>
      <c r="C2614" s="16"/>
      <c r="D2614" s="16"/>
      <c r="E2614" s="15"/>
      <c r="F2614" s="15"/>
      <c r="G2614" s="16"/>
      <c r="I2614" t="e">
        <f>INDEX('Helper - Drop-downs'!$C$12:$C$24,MATCH(C2614,'Helper - Drop-downs'!$A$12:$A$24,0))</f>
        <v>#N/A</v>
      </c>
      <c r="J2614" s="44" t="str">
        <f t="shared" si="80"/>
        <v xml:space="preserve"> - </v>
      </c>
      <c r="K2614" s="44" t="e">
        <f>INDEX('Helper - Inputs'!$G$15:$G$66,MATCH(J2614,'Helper - Inputs'!$D$15:$D$66,0),1)</f>
        <v>#N/A</v>
      </c>
      <c r="L2614" s="44" t="e">
        <f t="shared" si="81"/>
        <v>#N/A</v>
      </c>
    </row>
    <row r="2615" spans="1:12" x14ac:dyDescent="0.3">
      <c r="A2615" s="15"/>
      <c r="B2615" s="24"/>
      <c r="C2615" s="16"/>
      <c r="D2615" s="16"/>
      <c r="E2615" s="15"/>
      <c r="F2615" s="15"/>
      <c r="G2615" s="16"/>
      <c r="I2615" t="e">
        <f>INDEX('Helper - Drop-downs'!$C$12:$C$24,MATCH(C2615,'Helper - Drop-downs'!$A$12:$A$24,0))</f>
        <v>#N/A</v>
      </c>
      <c r="J2615" s="44" t="str">
        <f t="shared" si="80"/>
        <v xml:space="preserve"> - </v>
      </c>
      <c r="K2615" s="44" t="e">
        <f>INDEX('Helper - Inputs'!$G$15:$G$66,MATCH(J2615,'Helper - Inputs'!$D$15:$D$66,0),1)</f>
        <v>#N/A</v>
      </c>
      <c r="L2615" s="44" t="e">
        <f t="shared" si="81"/>
        <v>#N/A</v>
      </c>
    </row>
    <row r="2616" spans="1:12" x14ac:dyDescent="0.3">
      <c r="A2616" s="15"/>
      <c r="B2616" s="24"/>
      <c r="C2616" s="16"/>
      <c r="D2616" s="16"/>
      <c r="E2616" s="15"/>
      <c r="F2616" s="15"/>
      <c r="G2616" s="16"/>
      <c r="I2616" t="e">
        <f>INDEX('Helper - Drop-downs'!$C$12:$C$24,MATCH(C2616,'Helper - Drop-downs'!$A$12:$A$24,0))</f>
        <v>#N/A</v>
      </c>
      <c r="J2616" s="44" t="str">
        <f t="shared" si="80"/>
        <v xml:space="preserve"> - </v>
      </c>
      <c r="K2616" s="44" t="e">
        <f>INDEX('Helper - Inputs'!$G$15:$G$66,MATCH(J2616,'Helper - Inputs'!$D$15:$D$66,0),1)</f>
        <v>#N/A</v>
      </c>
      <c r="L2616" s="44" t="e">
        <f t="shared" si="81"/>
        <v>#N/A</v>
      </c>
    </row>
    <row r="2617" spans="1:12" x14ac:dyDescent="0.3">
      <c r="A2617" s="15"/>
      <c r="B2617" s="24"/>
      <c r="C2617" s="16"/>
      <c r="D2617" s="16"/>
      <c r="E2617" s="15"/>
      <c r="F2617" s="15"/>
      <c r="G2617" s="16"/>
      <c r="I2617" t="e">
        <f>INDEX('Helper - Drop-downs'!$C$12:$C$24,MATCH(C2617,'Helper - Drop-downs'!$A$12:$A$24,0))</f>
        <v>#N/A</v>
      </c>
      <c r="J2617" s="44" t="str">
        <f t="shared" si="80"/>
        <v xml:space="preserve"> - </v>
      </c>
      <c r="K2617" s="44" t="e">
        <f>INDEX('Helper - Inputs'!$G$15:$G$66,MATCH(J2617,'Helper - Inputs'!$D$15:$D$66,0),1)</f>
        <v>#N/A</v>
      </c>
      <c r="L2617" s="44" t="e">
        <f t="shared" si="81"/>
        <v>#N/A</v>
      </c>
    </row>
    <row r="2618" spans="1:12" x14ac:dyDescent="0.3">
      <c r="A2618" s="15"/>
      <c r="B2618" s="24"/>
      <c r="C2618" s="16"/>
      <c r="D2618" s="16"/>
      <c r="E2618" s="15"/>
      <c r="F2618" s="15"/>
      <c r="G2618" s="16"/>
      <c r="I2618" t="e">
        <f>INDEX('Helper - Drop-downs'!$C$12:$C$24,MATCH(C2618,'Helper - Drop-downs'!$A$12:$A$24,0))</f>
        <v>#N/A</v>
      </c>
      <c r="J2618" s="44" t="str">
        <f t="shared" si="80"/>
        <v xml:space="preserve"> - </v>
      </c>
      <c r="K2618" s="44" t="e">
        <f>INDEX('Helper - Inputs'!$G$15:$G$66,MATCH(J2618,'Helper - Inputs'!$D$15:$D$66,0),1)</f>
        <v>#N/A</v>
      </c>
      <c r="L2618" s="44" t="e">
        <f t="shared" si="81"/>
        <v>#N/A</v>
      </c>
    </row>
    <row r="2619" spans="1:12" x14ac:dyDescent="0.3">
      <c r="A2619" s="15"/>
      <c r="B2619" s="24"/>
      <c r="C2619" s="16"/>
      <c r="D2619" s="16"/>
      <c r="E2619" s="15"/>
      <c r="F2619" s="15"/>
      <c r="G2619" s="16"/>
      <c r="I2619" t="e">
        <f>INDEX('Helper - Drop-downs'!$C$12:$C$24,MATCH(C2619,'Helper - Drop-downs'!$A$12:$A$24,0))</f>
        <v>#N/A</v>
      </c>
      <c r="J2619" s="44" t="str">
        <f t="shared" si="80"/>
        <v xml:space="preserve"> - </v>
      </c>
      <c r="K2619" s="44" t="e">
        <f>INDEX('Helper - Inputs'!$G$15:$G$66,MATCH(J2619,'Helper - Inputs'!$D$15:$D$66,0),1)</f>
        <v>#N/A</v>
      </c>
      <c r="L2619" s="44" t="e">
        <f t="shared" si="81"/>
        <v>#N/A</v>
      </c>
    </row>
    <row r="2620" spans="1:12" x14ac:dyDescent="0.3">
      <c r="A2620" s="15"/>
      <c r="B2620" s="24"/>
      <c r="C2620" s="16"/>
      <c r="D2620" s="16"/>
      <c r="E2620" s="15"/>
      <c r="F2620" s="15"/>
      <c r="G2620" s="16"/>
      <c r="I2620" t="e">
        <f>INDEX('Helper - Drop-downs'!$C$12:$C$24,MATCH(C2620,'Helper - Drop-downs'!$A$12:$A$24,0))</f>
        <v>#N/A</v>
      </c>
      <c r="J2620" s="44" t="str">
        <f t="shared" si="80"/>
        <v xml:space="preserve"> - </v>
      </c>
      <c r="K2620" s="44" t="e">
        <f>INDEX('Helper - Inputs'!$G$15:$G$66,MATCH(J2620,'Helper - Inputs'!$D$15:$D$66,0),1)</f>
        <v>#N/A</v>
      </c>
      <c r="L2620" s="44" t="e">
        <f t="shared" si="81"/>
        <v>#N/A</v>
      </c>
    </row>
    <row r="2621" spans="1:12" x14ac:dyDescent="0.3">
      <c r="A2621" s="15"/>
      <c r="B2621" s="24"/>
      <c r="C2621" s="16"/>
      <c r="D2621" s="16"/>
      <c r="E2621" s="15"/>
      <c r="F2621" s="15"/>
      <c r="G2621" s="16"/>
      <c r="I2621" t="e">
        <f>INDEX('Helper - Drop-downs'!$C$12:$C$24,MATCH(C2621,'Helper - Drop-downs'!$A$12:$A$24,0))</f>
        <v>#N/A</v>
      </c>
      <c r="J2621" s="44" t="str">
        <f t="shared" si="80"/>
        <v xml:space="preserve"> - </v>
      </c>
      <c r="K2621" s="44" t="e">
        <f>INDEX('Helper - Inputs'!$G$15:$G$66,MATCH(J2621,'Helper - Inputs'!$D$15:$D$66,0),1)</f>
        <v>#N/A</v>
      </c>
      <c r="L2621" s="44" t="e">
        <f t="shared" si="81"/>
        <v>#N/A</v>
      </c>
    </row>
    <row r="2622" spans="1:12" x14ac:dyDescent="0.3">
      <c r="A2622" s="15"/>
      <c r="B2622" s="24"/>
      <c r="C2622" s="16"/>
      <c r="D2622" s="16"/>
      <c r="E2622" s="15"/>
      <c r="F2622" s="15"/>
      <c r="G2622" s="16"/>
      <c r="I2622" t="e">
        <f>INDEX('Helper - Drop-downs'!$C$12:$C$24,MATCH(C2622,'Helper - Drop-downs'!$A$12:$A$24,0))</f>
        <v>#N/A</v>
      </c>
      <c r="J2622" s="44" t="str">
        <f t="shared" si="80"/>
        <v xml:space="preserve"> - </v>
      </c>
      <c r="K2622" s="44" t="e">
        <f>INDEX('Helper - Inputs'!$G$15:$G$66,MATCH(J2622,'Helper - Inputs'!$D$15:$D$66,0),1)</f>
        <v>#N/A</v>
      </c>
      <c r="L2622" s="44" t="e">
        <f t="shared" si="81"/>
        <v>#N/A</v>
      </c>
    </row>
    <row r="2623" spans="1:12" x14ac:dyDescent="0.3">
      <c r="A2623" s="15"/>
      <c r="B2623" s="24"/>
      <c r="C2623" s="16"/>
      <c r="D2623" s="16"/>
      <c r="E2623" s="15"/>
      <c r="F2623" s="15"/>
      <c r="G2623" s="16"/>
      <c r="I2623" t="e">
        <f>INDEX('Helper - Drop-downs'!$C$12:$C$24,MATCH(C2623,'Helper - Drop-downs'!$A$12:$A$24,0))</f>
        <v>#N/A</v>
      </c>
      <c r="J2623" s="44" t="str">
        <f t="shared" si="80"/>
        <v xml:space="preserve"> - </v>
      </c>
      <c r="K2623" s="44" t="e">
        <f>INDEX('Helper - Inputs'!$G$15:$G$66,MATCH(J2623,'Helper - Inputs'!$D$15:$D$66,0),1)</f>
        <v>#N/A</v>
      </c>
      <c r="L2623" s="44" t="e">
        <f t="shared" si="81"/>
        <v>#N/A</v>
      </c>
    </row>
    <row r="2624" spans="1:12" x14ac:dyDescent="0.3">
      <c r="A2624" s="15"/>
      <c r="B2624" s="24"/>
      <c r="C2624" s="16"/>
      <c r="D2624" s="16"/>
      <c r="E2624" s="15"/>
      <c r="F2624" s="15"/>
      <c r="G2624" s="16"/>
      <c r="I2624" t="e">
        <f>INDEX('Helper - Drop-downs'!$C$12:$C$24,MATCH(C2624,'Helper - Drop-downs'!$A$12:$A$24,0))</f>
        <v>#N/A</v>
      </c>
      <c r="J2624" s="44" t="str">
        <f t="shared" si="80"/>
        <v xml:space="preserve"> - </v>
      </c>
      <c r="K2624" s="44" t="e">
        <f>INDEX('Helper - Inputs'!$G$15:$G$66,MATCH(J2624,'Helper - Inputs'!$D$15:$D$66,0),1)</f>
        <v>#N/A</v>
      </c>
      <c r="L2624" s="44" t="e">
        <f t="shared" si="81"/>
        <v>#N/A</v>
      </c>
    </row>
    <row r="2625" spans="1:12" x14ac:dyDescent="0.3">
      <c r="A2625" s="15"/>
      <c r="B2625" s="24"/>
      <c r="C2625" s="16"/>
      <c r="D2625" s="16"/>
      <c r="E2625" s="15"/>
      <c r="F2625" s="15"/>
      <c r="G2625" s="16"/>
      <c r="I2625" t="e">
        <f>INDEX('Helper - Drop-downs'!$C$12:$C$24,MATCH(C2625,'Helper - Drop-downs'!$A$12:$A$24,0))</f>
        <v>#N/A</v>
      </c>
      <c r="J2625" s="44" t="str">
        <f t="shared" si="80"/>
        <v xml:space="preserve"> - </v>
      </c>
      <c r="K2625" s="44" t="e">
        <f>INDEX('Helper - Inputs'!$G$15:$G$66,MATCH(J2625,'Helper - Inputs'!$D$15:$D$66,0),1)</f>
        <v>#N/A</v>
      </c>
      <c r="L2625" s="44" t="e">
        <f t="shared" si="81"/>
        <v>#N/A</v>
      </c>
    </row>
    <row r="2626" spans="1:12" x14ac:dyDescent="0.3">
      <c r="A2626" s="15"/>
      <c r="B2626" s="24"/>
      <c r="C2626" s="16"/>
      <c r="D2626" s="16"/>
      <c r="E2626" s="15"/>
      <c r="F2626" s="15"/>
      <c r="G2626" s="16"/>
      <c r="I2626" t="e">
        <f>INDEX('Helper - Drop-downs'!$C$12:$C$24,MATCH(C2626,'Helper - Drop-downs'!$A$12:$A$24,0))</f>
        <v>#N/A</v>
      </c>
      <c r="J2626" s="44" t="str">
        <f t="shared" si="80"/>
        <v xml:space="preserve"> - </v>
      </c>
      <c r="K2626" s="44" t="e">
        <f>INDEX('Helper - Inputs'!$G$15:$G$66,MATCH(J2626,'Helper - Inputs'!$D$15:$D$66,0),1)</f>
        <v>#N/A</v>
      </c>
      <c r="L2626" s="44" t="e">
        <f t="shared" si="81"/>
        <v>#N/A</v>
      </c>
    </row>
    <row r="2627" spans="1:12" x14ac:dyDescent="0.3">
      <c r="A2627" s="15"/>
      <c r="B2627" s="24"/>
      <c r="C2627" s="16"/>
      <c r="D2627" s="16"/>
      <c r="E2627" s="15"/>
      <c r="F2627" s="15"/>
      <c r="G2627" s="16"/>
      <c r="I2627" t="e">
        <f>INDEX('Helper - Drop-downs'!$C$12:$C$24,MATCH(C2627,'Helper - Drop-downs'!$A$12:$A$24,0))</f>
        <v>#N/A</v>
      </c>
      <c r="J2627" s="44" t="str">
        <f t="shared" si="80"/>
        <v xml:space="preserve"> - </v>
      </c>
      <c r="K2627" s="44" t="e">
        <f>INDEX('Helper - Inputs'!$G$15:$G$66,MATCH(J2627,'Helper - Inputs'!$D$15:$D$66,0),1)</f>
        <v>#N/A</v>
      </c>
      <c r="L2627" s="44" t="e">
        <f t="shared" si="81"/>
        <v>#N/A</v>
      </c>
    </row>
    <row r="2628" spans="1:12" x14ac:dyDescent="0.3">
      <c r="A2628" s="15"/>
      <c r="B2628" s="24"/>
      <c r="C2628" s="16"/>
      <c r="D2628" s="16"/>
      <c r="E2628" s="15"/>
      <c r="F2628" s="15"/>
      <c r="G2628" s="16"/>
      <c r="I2628" t="e">
        <f>INDEX('Helper - Drop-downs'!$C$12:$C$24,MATCH(C2628,'Helper - Drop-downs'!$A$12:$A$24,0))</f>
        <v>#N/A</v>
      </c>
      <c r="J2628" s="44" t="str">
        <f t="shared" si="80"/>
        <v xml:space="preserve"> - </v>
      </c>
      <c r="K2628" s="44" t="e">
        <f>INDEX('Helper - Inputs'!$G$15:$G$66,MATCH(J2628,'Helper - Inputs'!$D$15:$D$66,0),1)</f>
        <v>#N/A</v>
      </c>
      <c r="L2628" s="44" t="e">
        <f t="shared" si="81"/>
        <v>#N/A</v>
      </c>
    </row>
    <row r="2629" spans="1:12" x14ac:dyDescent="0.3">
      <c r="A2629" s="15"/>
      <c r="B2629" s="24"/>
      <c r="C2629" s="16"/>
      <c r="D2629" s="16"/>
      <c r="E2629" s="15"/>
      <c r="F2629" s="15"/>
      <c r="G2629" s="16"/>
      <c r="I2629" t="e">
        <f>INDEX('Helper - Drop-downs'!$C$12:$C$24,MATCH(C2629,'Helper - Drop-downs'!$A$12:$A$24,0))</f>
        <v>#N/A</v>
      </c>
      <c r="J2629" s="44" t="str">
        <f t="shared" si="80"/>
        <v xml:space="preserve"> - </v>
      </c>
      <c r="K2629" s="44" t="e">
        <f>INDEX('Helper - Inputs'!$G$15:$G$66,MATCH(J2629,'Helper - Inputs'!$D$15:$D$66,0),1)</f>
        <v>#N/A</v>
      </c>
      <c r="L2629" s="44" t="e">
        <f t="shared" si="81"/>
        <v>#N/A</v>
      </c>
    </row>
    <row r="2630" spans="1:12" x14ac:dyDescent="0.3">
      <c r="A2630" s="15"/>
      <c r="B2630" s="24"/>
      <c r="C2630" s="16"/>
      <c r="D2630" s="16"/>
      <c r="E2630" s="15"/>
      <c r="F2630" s="15"/>
      <c r="G2630" s="16"/>
      <c r="I2630" t="e">
        <f>INDEX('Helper - Drop-downs'!$C$12:$C$24,MATCH(C2630,'Helper - Drop-downs'!$A$12:$A$24,0))</f>
        <v>#N/A</v>
      </c>
      <c r="J2630" s="44" t="str">
        <f t="shared" ref="J2630:J2693" si="82">E2630&amp;" - "&amp;F2630</f>
        <v xml:space="preserve"> - </v>
      </c>
      <c r="K2630" s="44" t="e">
        <f>INDEX('Helper - Inputs'!$G$15:$G$66,MATCH(J2630,'Helper - Inputs'!$D$15:$D$66,0),1)</f>
        <v>#N/A</v>
      </c>
      <c r="L2630" s="44" t="e">
        <f t="shared" ref="L2630:L2693" si="83">E2630&amp;" - "&amp;K2630</f>
        <v>#N/A</v>
      </c>
    </row>
    <row r="2631" spans="1:12" x14ac:dyDescent="0.3">
      <c r="A2631" s="15"/>
      <c r="B2631" s="24"/>
      <c r="C2631" s="16"/>
      <c r="D2631" s="16"/>
      <c r="E2631" s="15"/>
      <c r="F2631" s="15"/>
      <c r="G2631" s="16"/>
      <c r="I2631" t="e">
        <f>INDEX('Helper - Drop-downs'!$C$12:$C$24,MATCH(C2631,'Helper - Drop-downs'!$A$12:$A$24,0))</f>
        <v>#N/A</v>
      </c>
      <c r="J2631" s="44" t="str">
        <f t="shared" si="82"/>
        <v xml:space="preserve"> - </v>
      </c>
      <c r="K2631" s="44" t="e">
        <f>INDEX('Helper - Inputs'!$G$15:$G$66,MATCH(J2631,'Helper - Inputs'!$D$15:$D$66,0),1)</f>
        <v>#N/A</v>
      </c>
      <c r="L2631" s="44" t="e">
        <f t="shared" si="83"/>
        <v>#N/A</v>
      </c>
    </row>
    <row r="2632" spans="1:12" x14ac:dyDescent="0.3">
      <c r="A2632" s="15"/>
      <c r="B2632" s="24"/>
      <c r="C2632" s="16"/>
      <c r="D2632" s="16"/>
      <c r="E2632" s="15"/>
      <c r="F2632" s="15"/>
      <c r="G2632" s="16"/>
      <c r="I2632" t="e">
        <f>INDEX('Helper - Drop-downs'!$C$12:$C$24,MATCH(C2632,'Helper - Drop-downs'!$A$12:$A$24,0))</f>
        <v>#N/A</v>
      </c>
      <c r="J2632" s="44" t="str">
        <f t="shared" si="82"/>
        <v xml:space="preserve"> - </v>
      </c>
      <c r="K2632" s="44" t="e">
        <f>INDEX('Helper - Inputs'!$G$15:$G$66,MATCH(J2632,'Helper - Inputs'!$D$15:$D$66,0),1)</f>
        <v>#N/A</v>
      </c>
      <c r="L2632" s="44" t="e">
        <f t="shared" si="83"/>
        <v>#N/A</v>
      </c>
    </row>
    <row r="2633" spans="1:12" x14ac:dyDescent="0.3">
      <c r="A2633" s="15"/>
      <c r="B2633" s="24"/>
      <c r="C2633" s="16"/>
      <c r="D2633" s="16"/>
      <c r="E2633" s="15"/>
      <c r="F2633" s="15"/>
      <c r="G2633" s="16"/>
      <c r="I2633" t="e">
        <f>INDEX('Helper - Drop-downs'!$C$12:$C$24,MATCH(C2633,'Helper - Drop-downs'!$A$12:$A$24,0))</f>
        <v>#N/A</v>
      </c>
      <c r="J2633" s="44" t="str">
        <f t="shared" si="82"/>
        <v xml:space="preserve"> - </v>
      </c>
      <c r="K2633" s="44" t="e">
        <f>INDEX('Helper - Inputs'!$G$15:$G$66,MATCH(J2633,'Helper - Inputs'!$D$15:$D$66,0),1)</f>
        <v>#N/A</v>
      </c>
      <c r="L2633" s="44" t="e">
        <f t="shared" si="83"/>
        <v>#N/A</v>
      </c>
    </row>
    <row r="2634" spans="1:12" x14ac:dyDescent="0.3">
      <c r="A2634" s="15"/>
      <c r="B2634" s="24"/>
      <c r="C2634" s="16"/>
      <c r="D2634" s="16"/>
      <c r="E2634" s="15"/>
      <c r="F2634" s="15"/>
      <c r="G2634" s="16"/>
      <c r="I2634" t="e">
        <f>INDEX('Helper - Drop-downs'!$C$12:$C$24,MATCH(C2634,'Helper - Drop-downs'!$A$12:$A$24,0))</f>
        <v>#N/A</v>
      </c>
      <c r="J2634" s="44" t="str">
        <f t="shared" si="82"/>
        <v xml:space="preserve"> - </v>
      </c>
      <c r="K2634" s="44" t="e">
        <f>INDEX('Helper - Inputs'!$G$15:$G$66,MATCH(J2634,'Helper - Inputs'!$D$15:$D$66,0),1)</f>
        <v>#N/A</v>
      </c>
      <c r="L2634" s="44" t="e">
        <f t="shared" si="83"/>
        <v>#N/A</v>
      </c>
    </row>
    <row r="2635" spans="1:12" x14ac:dyDescent="0.3">
      <c r="A2635" s="15"/>
      <c r="B2635" s="24"/>
      <c r="C2635" s="16"/>
      <c r="D2635" s="16"/>
      <c r="E2635" s="15"/>
      <c r="F2635" s="15"/>
      <c r="G2635" s="16"/>
      <c r="I2635" t="e">
        <f>INDEX('Helper - Drop-downs'!$C$12:$C$24,MATCH(C2635,'Helper - Drop-downs'!$A$12:$A$24,0))</f>
        <v>#N/A</v>
      </c>
      <c r="J2635" s="44" t="str">
        <f t="shared" si="82"/>
        <v xml:space="preserve"> - </v>
      </c>
      <c r="K2635" s="44" t="e">
        <f>INDEX('Helper - Inputs'!$G$15:$G$66,MATCH(J2635,'Helper - Inputs'!$D$15:$D$66,0),1)</f>
        <v>#N/A</v>
      </c>
      <c r="L2635" s="44" t="e">
        <f t="shared" si="83"/>
        <v>#N/A</v>
      </c>
    </row>
    <row r="2636" spans="1:12" x14ac:dyDescent="0.3">
      <c r="A2636" s="15"/>
      <c r="B2636" s="24"/>
      <c r="C2636" s="16"/>
      <c r="D2636" s="16"/>
      <c r="E2636" s="15"/>
      <c r="F2636" s="15"/>
      <c r="G2636" s="16"/>
      <c r="I2636" t="e">
        <f>INDEX('Helper - Drop-downs'!$C$12:$C$24,MATCH(C2636,'Helper - Drop-downs'!$A$12:$A$24,0))</f>
        <v>#N/A</v>
      </c>
      <c r="J2636" s="44" t="str">
        <f t="shared" si="82"/>
        <v xml:space="preserve"> - </v>
      </c>
      <c r="K2636" s="44" t="e">
        <f>INDEX('Helper - Inputs'!$G$15:$G$66,MATCH(J2636,'Helper - Inputs'!$D$15:$D$66,0),1)</f>
        <v>#N/A</v>
      </c>
      <c r="L2636" s="44" t="e">
        <f t="shared" si="83"/>
        <v>#N/A</v>
      </c>
    </row>
    <row r="2637" spans="1:12" x14ac:dyDescent="0.3">
      <c r="A2637" s="15"/>
      <c r="B2637" s="24"/>
      <c r="C2637" s="16"/>
      <c r="D2637" s="16"/>
      <c r="E2637" s="15"/>
      <c r="F2637" s="15"/>
      <c r="G2637" s="16"/>
      <c r="I2637" t="e">
        <f>INDEX('Helper - Drop-downs'!$C$12:$C$24,MATCH(C2637,'Helper - Drop-downs'!$A$12:$A$24,0))</f>
        <v>#N/A</v>
      </c>
      <c r="J2637" s="44" t="str">
        <f t="shared" si="82"/>
        <v xml:space="preserve"> - </v>
      </c>
      <c r="K2637" s="44" t="e">
        <f>INDEX('Helper - Inputs'!$G$15:$G$66,MATCH(J2637,'Helper - Inputs'!$D$15:$D$66,0),1)</f>
        <v>#N/A</v>
      </c>
      <c r="L2637" s="44" t="e">
        <f t="shared" si="83"/>
        <v>#N/A</v>
      </c>
    </row>
    <row r="2638" spans="1:12" x14ac:dyDescent="0.3">
      <c r="A2638" s="15"/>
      <c r="B2638" s="24"/>
      <c r="C2638" s="16"/>
      <c r="D2638" s="16"/>
      <c r="E2638" s="15"/>
      <c r="F2638" s="15"/>
      <c r="G2638" s="16"/>
      <c r="I2638" t="e">
        <f>INDEX('Helper - Drop-downs'!$C$12:$C$24,MATCH(C2638,'Helper - Drop-downs'!$A$12:$A$24,0))</f>
        <v>#N/A</v>
      </c>
      <c r="J2638" s="44" t="str">
        <f t="shared" si="82"/>
        <v xml:space="preserve"> - </v>
      </c>
      <c r="K2638" s="44" t="e">
        <f>INDEX('Helper - Inputs'!$G$15:$G$66,MATCH(J2638,'Helper - Inputs'!$D$15:$D$66,0),1)</f>
        <v>#N/A</v>
      </c>
      <c r="L2638" s="44" t="e">
        <f t="shared" si="83"/>
        <v>#N/A</v>
      </c>
    </row>
    <row r="2639" spans="1:12" x14ac:dyDescent="0.3">
      <c r="A2639" s="15"/>
      <c r="B2639" s="24"/>
      <c r="C2639" s="16"/>
      <c r="D2639" s="16"/>
      <c r="E2639" s="15"/>
      <c r="F2639" s="15"/>
      <c r="G2639" s="16"/>
      <c r="I2639" t="e">
        <f>INDEX('Helper - Drop-downs'!$C$12:$C$24,MATCH(C2639,'Helper - Drop-downs'!$A$12:$A$24,0))</f>
        <v>#N/A</v>
      </c>
      <c r="J2639" s="44" t="str">
        <f t="shared" si="82"/>
        <v xml:space="preserve"> - </v>
      </c>
      <c r="K2639" s="44" t="e">
        <f>INDEX('Helper - Inputs'!$G$15:$G$66,MATCH(J2639,'Helper - Inputs'!$D$15:$D$66,0),1)</f>
        <v>#N/A</v>
      </c>
      <c r="L2639" s="44" t="e">
        <f t="shared" si="83"/>
        <v>#N/A</v>
      </c>
    </row>
    <row r="2640" spans="1:12" x14ac:dyDescent="0.3">
      <c r="A2640" s="15"/>
      <c r="B2640" s="24"/>
      <c r="C2640" s="16"/>
      <c r="D2640" s="16"/>
      <c r="E2640" s="15"/>
      <c r="F2640" s="15"/>
      <c r="G2640" s="16"/>
      <c r="I2640" t="e">
        <f>INDEX('Helper - Drop-downs'!$C$12:$C$24,MATCH(C2640,'Helper - Drop-downs'!$A$12:$A$24,0))</f>
        <v>#N/A</v>
      </c>
      <c r="J2640" s="44" t="str">
        <f t="shared" si="82"/>
        <v xml:space="preserve"> - </v>
      </c>
      <c r="K2640" s="44" t="e">
        <f>INDEX('Helper - Inputs'!$G$15:$G$66,MATCH(J2640,'Helper - Inputs'!$D$15:$D$66,0),1)</f>
        <v>#N/A</v>
      </c>
      <c r="L2640" s="44" t="e">
        <f t="shared" si="83"/>
        <v>#N/A</v>
      </c>
    </row>
    <row r="2641" spans="1:12" x14ac:dyDescent="0.3">
      <c r="A2641" s="15"/>
      <c r="B2641" s="24"/>
      <c r="C2641" s="16"/>
      <c r="D2641" s="16"/>
      <c r="E2641" s="15"/>
      <c r="F2641" s="15"/>
      <c r="G2641" s="16"/>
      <c r="I2641" t="e">
        <f>INDEX('Helper - Drop-downs'!$C$12:$C$24,MATCH(C2641,'Helper - Drop-downs'!$A$12:$A$24,0))</f>
        <v>#N/A</v>
      </c>
      <c r="J2641" s="44" t="str">
        <f t="shared" si="82"/>
        <v xml:space="preserve"> - </v>
      </c>
      <c r="K2641" s="44" t="e">
        <f>INDEX('Helper - Inputs'!$G$15:$G$66,MATCH(J2641,'Helper - Inputs'!$D$15:$D$66,0),1)</f>
        <v>#N/A</v>
      </c>
      <c r="L2641" s="44" t="e">
        <f t="shared" si="83"/>
        <v>#N/A</v>
      </c>
    </row>
    <row r="2642" spans="1:12" x14ac:dyDescent="0.3">
      <c r="A2642" s="15"/>
      <c r="B2642" s="24"/>
      <c r="C2642" s="16"/>
      <c r="D2642" s="16"/>
      <c r="E2642" s="15"/>
      <c r="F2642" s="15"/>
      <c r="G2642" s="16"/>
      <c r="I2642" t="e">
        <f>INDEX('Helper - Drop-downs'!$C$12:$C$24,MATCH(C2642,'Helper - Drop-downs'!$A$12:$A$24,0))</f>
        <v>#N/A</v>
      </c>
      <c r="J2642" s="44" t="str">
        <f t="shared" si="82"/>
        <v xml:space="preserve"> - </v>
      </c>
      <c r="K2642" s="44" t="e">
        <f>INDEX('Helper - Inputs'!$G$15:$G$66,MATCH(J2642,'Helper - Inputs'!$D$15:$D$66,0),1)</f>
        <v>#N/A</v>
      </c>
      <c r="L2642" s="44" t="e">
        <f t="shared" si="83"/>
        <v>#N/A</v>
      </c>
    </row>
    <row r="2643" spans="1:12" x14ac:dyDescent="0.3">
      <c r="A2643" s="15"/>
      <c r="B2643" s="24"/>
      <c r="C2643" s="16"/>
      <c r="D2643" s="16"/>
      <c r="E2643" s="15"/>
      <c r="F2643" s="15"/>
      <c r="G2643" s="16"/>
      <c r="I2643" t="e">
        <f>INDEX('Helper - Drop-downs'!$C$12:$C$24,MATCH(C2643,'Helper - Drop-downs'!$A$12:$A$24,0))</f>
        <v>#N/A</v>
      </c>
      <c r="J2643" s="44" t="str">
        <f t="shared" si="82"/>
        <v xml:space="preserve"> - </v>
      </c>
      <c r="K2643" s="44" t="e">
        <f>INDEX('Helper - Inputs'!$G$15:$G$66,MATCH(J2643,'Helper - Inputs'!$D$15:$D$66,0),1)</f>
        <v>#N/A</v>
      </c>
      <c r="L2643" s="44" t="e">
        <f t="shared" si="83"/>
        <v>#N/A</v>
      </c>
    </row>
    <row r="2644" spans="1:12" x14ac:dyDescent="0.3">
      <c r="A2644" s="15"/>
      <c r="B2644" s="24"/>
      <c r="C2644" s="16"/>
      <c r="D2644" s="16"/>
      <c r="E2644" s="15"/>
      <c r="F2644" s="15"/>
      <c r="G2644" s="16"/>
      <c r="I2644" t="e">
        <f>INDEX('Helper - Drop-downs'!$C$12:$C$24,MATCH(C2644,'Helper - Drop-downs'!$A$12:$A$24,0))</f>
        <v>#N/A</v>
      </c>
      <c r="J2644" s="44" t="str">
        <f t="shared" si="82"/>
        <v xml:space="preserve"> - </v>
      </c>
      <c r="K2644" s="44" t="e">
        <f>INDEX('Helper - Inputs'!$G$15:$G$66,MATCH(J2644,'Helper - Inputs'!$D$15:$D$66,0),1)</f>
        <v>#N/A</v>
      </c>
      <c r="L2644" s="44" t="e">
        <f t="shared" si="83"/>
        <v>#N/A</v>
      </c>
    </row>
    <row r="2645" spans="1:12" x14ac:dyDescent="0.3">
      <c r="A2645" s="15"/>
      <c r="B2645" s="24"/>
      <c r="C2645" s="16"/>
      <c r="D2645" s="16"/>
      <c r="E2645" s="15"/>
      <c r="F2645" s="15"/>
      <c r="G2645" s="16"/>
      <c r="I2645" t="e">
        <f>INDEX('Helper - Drop-downs'!$C$12:$C$24,MATCH(C2645,'Helper - Drop-downs'!$A$12:$A$24,0))</f>
        <v>#N/A</v>
      </c>
      <c r="J2645" s="44" t="str">
        <f t="shared" si="82"/>
        <v xml:space="preserve"> - </v>
      </c>
      <c r="K2645" s="44" t="e">
        <f>INDEX('Helper - Inputs'!$G$15:$G$66,MATCH(J2645,'Helper - Inputs'!$D$15:$D$66,0),1)</f>
        <v>#N/A</v>
      </c>
      <c r="L2645" s="44" t="e">
        <f t="shared" si="83"/>
        <v>#N/A</v>
      </c>
    </row>
    <row r="2646" spans="1:12" x14ac:dyDescent="0.3">
      <c r="A2646" s="15"/>
      <c r="B2646" s="24"/>
      <c r="C2646" s="16"/>
      <c r="D2646" s="16"/>
      <c r="E2646" s="15"/>
      <c r="F2646" s="15"/>
      <c r="G2646" s="16"/>
      <c r="I2646" t="e">
        <f>INDEX('Helper - Drop-downs'!$C$12:$C$24,MATCH(C2646,'Helper - Drop-downs'!$A$12:$A$24,0))</f>
        <v>#N/A</v>
      </c>
      <c r="J2646" s="44" t="str">
        <f t="shared" si="82"/>
        <v xml:space="preserve"> - </v>
      </c>
      <c r="K2646" s="44" t="e">
        <f>INDEX('Helper - Inputs'!$G$15:$G$66,MATCH(J2646,'Helper - Inputs'!$D$15:$D$66,0),1)</f>
        <v>#N/A</v>
      </c>
      <c r="L2646" s="44" t="e">
        <f t="shared" si="83"/>
        <v>#N/A</v>
      </c>
    </row>
    <row r="2647" spans="1:12" x14ac:dyDescent="0.3">
      <c r="A2647" s="15"/>
      <c r="B2647" s="24"/>
      <c r="C2647" s="16"/>
      <c r="D2647" s="16"/>
      <c r="E2647" s="15"/>
      <c r="F2647" s="15"/>
      <c r="G2647" s="16"/>
      <c r="I2647" t="e">
        <f>INDEX('Helper - Drop-downs'!$C$12:$C$24,MATCH(C2647,'Helper - Drop-downs'!$A$12:$A$24,0))</f>
        <v>#N/A</v>
      </c>
      <c r="J2647" s="44" t="str">
        <f t="shared" si="82"/>
        <v xml:space="preserve"> - </v>
      </c>
      <c r="K2647" s="44" t="e">
        <f>INDEX('Helper - Inputs'!$G$15:$G$66,MATCH(J2647,'Helper - Inputs'!$D$15:$D$66,0),1)</f>
        <v>#N/A</v>
      </c>
      <c r="L2647" s="44" t="e">
        <f t="shared" si="83"/>
        <v>#N/A</v>
      </c>
    </row>
    <row r="2648" spans="1:12" x14ac:dyDescent="0.3">
      <c r="A2648" s="15"/>
      <c r="B2648" s="24"/>
      <c r="C2648" s="16"/>
      <c r="D2648" s="16"/>
      <c r="E2648" s="15"/>
      <c r="F2648" s="15"/>
      <c r="G2648" s="16"/>
      <c r="I2648" t="e">
        <f>INDEX('Helper - Drop-downs'!$C$12:$C$24,MATCH(C2648,'Helper - Drop-downs'!$A$12:$A$24,0))</f>
        <v>#N/A</v>
      </c>
      <c r="J2648" s="44" t="str">
        <f t="shared" si="82"/>
        <v xml:space="preserve"> - </v>
      </c>
      <c r="K2648" s="44" t="e">
        <f>INDEX('Helper - Inputs'!$G$15:$G$66,MATCH(J2648,'Helper - Inputs'!$D$15:$D$66,0),1)</f>
        <v>#N/A</v>
      </c>
      <c r="L2648" s="44" t="e">
        <f t="shared" si="83"/>
        <v>#N/A</v>
      </c>
    </row>
    <row r="2649" spans="1:12" x14ac:dyDescent="0.3">
      <c r="A2649" s="15"/>
      <c r="B2649" s="24"/>
      <c r="C2649" s="16"/>
      <c r="D2649" s="16"/>
      <c r="E2649" s="15"/>
      <c r="F2649" s="15"/>
      <c r="G2649" s="16"/>
      <c r="I2649" t="e">
        <f>INDEX('Helper - Drop-downs'!$C$12:$C$24,MATCH(C2649,'Helper - Drop-downs'!$A$12:$A$24,0))</f>
        <v>#N/A</v>
      </c>
      <c r="J2649" s="44" t="str">
        <f t="shared" si="82"/>
        <v xml:space="preserve"> - </v>
      </c>
      <c r="K2649" s="44" t="e">
        <f>INDEX('Helper - Inputs'!$G$15:$G$66,MATCH(J2649,'Helper - Inputs'!$D$15:$D$66,0),1)</f>
        <v>#N/A</v>
      </c>
      <c r="L2649" s="44" t="e">
        <f t="shared" si="83"/>
        <v>#N/A</v>
      </c>
    </row>
    <row r="2650" spans="1:12" x14ac:dyDescent="0.3">
      <c r="A2650" s="15"/>
      <c r="B2650" s="24"/>
      <c r="C2650" s="16"/>
      <c r="D2650" s="16"/>
      <c r="E2650" s="15"/>
      <c r="F2650" s="15"/>
      <c r="G2650" s="16"/>
      <c r="I2650" t="e">
        <f>INDEX('Helper - Drop-downs'!$C$12:$C$24,MATCH(C2650,'Helper - Drop-downs'!$A$12:$A$24,0))</f>
        <v>#N/A</v>
      </c>
      <c r="J2650" s="44" t="str">
        <f t="shared" si="82"/>
        <v xml:space="preserve"> - </v>
      </c>
      <c r="K2650" s="44" t="e">
        <f>INDEX('Helper - Inputs'!$G$15:$G$66,MATCH(J2650,'Helper - Inputs'!$D$15:$D$66,0),1)</f>
        <v>#N/A</v>
      </c>
      <c r="L2650" s="44" t="e">
        <f t="shared" si="83"/>
        <v>#N/A</v>
      </c>
    </row>
    <row r="2651" spans="1:12" x14ac:dyDescent="0.3">
      <c r="A2651" s="15"/>
      <c r="B2651" s="24"/>
      <c r="C2651" s="16"/>
      <c r="D2651" s="16"/>
      <c r="E2651" s="15"/>
      <c r="F2651" s="15"/>
      <c r="G2651" s="16"/>
      <c r="I2651" t="e">
        <f>INDEX('Helper - Drop-downs'!$C$12:$C$24,MATCH(C2651,'Helper - Drop-downs'!$A$12:$A$24,0))</f>
        <v>#N/A</v>
      </c>
      <c r="J2651" s="44" t="str">
        <f t="shared" si="82"/>
        <v xml:space="preserve"> - </v>
      </c>
      <c r="K2651" s="44" t="e">
        <f>INDEX('Helper - Inputs'!$G$15:$G$66,MATCH(J2651,'Helper - Inputs'!$D$15:$D$66,0),1)</f>
        <v>#N/A</v>
      </c>
      <c r="L2651" s="44" t="e">
        <f t="shared" si="83"/>
        <v>#N/A</v>
      </c>
    </row>
    <row r="2652" spans="1:12" x14ac:dyDescent="0.3">
      <c r="A2652" s="15"/>
      <c r="B2652" s="24"/>
      <c r="C2652" s="16"/>
      <c r="D2652" s="16"/>
      <c r="E2652" s="15"/>
      <c r="F2652" s="15"/>
      <c r="G2652" s="16"/>
      <c r="I2652" t="e">
        <f>INDEX('Helper - Drop-downs'!$C$12:$C$24,MATCH(C2652,'Helper - Drop-downs'!$A$12:$A$24,0))</f>
        <v>#N/A</v>
      </c>
      <c r="J2652" s="44" t="str">
        <f t="shared" si="82"/>
        <v xml:space="preserve"> - </v>
      </c>
      <c r="K2652" s="44" t="e">
        <f>INDEX('Helper - Inputs'!$G$15:$G$66,MATCH(J2652,'Helper - Inputs'!$D$15:$D$66,0),1)</f>
        <v>#N/A</v>
      </c>
      <c r="L2652" s="44" t="e">
        <f t="shared" si="83"/>
        <v>#N/A</v>
      </c>
    </row>
    <row r="2653" spans="1:12" x14ac:dyDescent="0.3">
      <c r="A2653" s="15"/>
      <c r="B2653" s="24"/>
      <c r="C2653" s="16"/>
      <c r="D2653" s="16"/>
      <c r="E2653" s="15"/>
      <c r="F2653" s="15"/>
      <c r="G2653" s="16"/>
      <c r="I2653" t="e">
        <f>INDEX('Helper - Drop-downs'!$C$12:$C$24,MATCH(C2653,'Helper - Drop-downs'!$A$12:$A$24,0))</f>
        <v>#N/A</v>
      </c>
      <c r="J2653" s="44" t="str">
        <f t="shared" si="82"/>
        <v xml:space="preserve"> - </v>
      </c>
      <c r="K2653" s="44" t="e">
        <f>INDEX('Helper - Inputs'!$G$15:$G$66,MATCH(J2653,'Helper - Inputs'!$D$15:$D$66,0),1)</f>
        <v>#N/A</v>
      </c>
      <c r="L2653" s="44" t="e">
        <f t="shared" si="83"/>
        <v>#N/A</v>
      </c>
    </row>
    <row r="2654" spans="1:12" x14ac:dyDescent="0.3">
      <c r="A2654" s="15"/>
      <c r="B2654" s="24"/>
      <c r="C2654" s="16"/>
      <c r="D2654" s="16"/>
      <c r="E2654" s="15"/>
      <c r="F2654" s="15"/>
      <c r="G2654" s="16"/>
      <c r="I2654" t="e">
        <f>INDEX('Helper - Drop-downs'!$C$12:$C$24,MATCH(C2654,'Helper - Drop-downs'!$A$12:$A$24,0))</f>
        <v>#N/A</v>
      </c>
      <c r="J2654" s="44" t="str">
        <f t="shared" si="82"/>
        <v xml:space="preserve"> - </v>
      </c>
      <c r="K2654" s="44" t="e">
        <f>INDEX('Helper - Inputs'!$G$15:$G$66,MATCH(J2654,'Helper - Inputs'!$D$15:$D$66,0),1)</f>
        <v>#N/A</v>
      </c>
      <c r="L2654" s="44" t="e">
        <f t="shared" si="83"/>
        <v>#N/A</v>
      </c>
    </row>
    <row r="2655" spans="1:12" x14ac:dyDescent="0.3">
      <c r="A2655" s="15"/>
      <c r="B2655" s="24"/>
      <c r="C2655" s="16"/>
      <c r="D2655" s="16"/>
      <c r="E2655" s="15"/>
      <c r="F2655" s="15"/>
      <c r="G2655" s="16"/>
      <c r="I2655" t="e">
        <f>INDEX('Helper - Drop-downs'!$C$12:$C$24,MATCH(C2655,'Helper - Drop-downs'!$A$12:$A$24,0))</f>
        <v>#N/A</v>
      </c>
      <c r="J2655" s="44" t="str">
        <f t="shared" si="82"/>
        <v xml:space="preserve"> - </v>
      </c>
      <c r="K2655" s="44" t="e">
        <f>INDEX('Helper - Inputs'!$G$15:$G$66,MATCH(J2655,'Helper - Inputs'!$D$15:$D$66,0),1)</f>
        <v>#N/A</v>
      </c>
      <c r="L2655" s="44" t="e">
        <f t="shared" si="83"/>
        <v>#N/A</v>
      </c>
    </row>
    <row r="2656" spans="1:12" x14ac:dyDescent="0.3">
      <c r="A2656" s="15"/>
      <c r="B2656" s="24"/>
      <c r="C2656" s="16"/>
      <c r="D2656" s="16"/>
      <c r="E2656" s="15"/>
      <c r="F2656" s="15"/>
      <c r="G2656" s="16"/>
      <c r="I2656" t="e">
        <f>INDEX('Helper - Drop-downs'!$C$12:$C$24,MATCH(C2656,'Helper - Drop-downs'!$A$12:$A$24,0))</f>
        <v>#N/A</v>
      </c>
      <c r="J2656" s="44" t="str">
        <f t="shared" si="82"/>
        <v xml:space="preserve"> - </v>
      </c>
      <c r="K2656" s="44" t="e">
        <f>INDEX('Helper - Inputs'!$G$15:$G$66,MATCH(J2656,'Helper - Inputs'!$D$15:$D$66,0),1)</f>
        <v>#N/A</v>
      </c>
      <c r="L2656" s="44" t="e">
        <f t="shared" si="83"/>
        <v>#N/A</v>
      </c>
    </row>
    <row r="2657" spans="1:12" x14ac:dyDescent="0.3">
      <c r="A2657" s="15"/>
      <c r="B2657" s="24"/>
      <c r="C2657" s="16"/>
      <c r="D2657" s="16"/>
      <c r="E2657" s="15"/>
      <c r="F2657" s="15"/>
      <c r="G2657" s="16"/>
      <c r="I2657" t="e">
        <f>INDEX('Helper - Drop-downs'!$C$12:$C$24,MATCH(C2657,'Helper - Drop-downs'!$A$12:$A$24,0))</f>
        <v>#N/A</v>
      </c>
      <c r="J2657" s="44" t="str">
        <f t="shared" si="82"/>
        <v xml:space="preserve"> - </v>
      </c>
      <c r="K2657" s="44" t="e">
        <f>INDEX('Helper - Inputs'!$G$15:$G$66,MATCH(J2657,'Helper - Inputs'!$D$15:$D$66,0),1)</f>
        <v>#N/A</v>
      </c>
      <c r="L2657" s="44" t="e">
        <f t="shared" si="83"/>
        <v>#N/A</v>
      </c>
    </row>
    <row r="2658" spans="1:12" x14ac:dyDescent="0.3">
      <c r="A2658" s="15"/>
      <c r="B2658" s="24"/>
      <c r="C2658" s="16"/>
      <c r="D2658" s="16"/>
      <c r="E2658" s="15"/>
      <c r="F2658" s="15"/>
      <c r="G2658" s="16"/>
      <c r="I2658" t="e">
        <f>INDEX('Helper - Drop-downs'!$C$12:$C$24,MATCH(C2658,'Helper - Drop-downs'!$A$12:$A$24,0))</f>
        <v>#N/A</v>
      </c>
      <c r="J2658" s="44" t="str">
        <f t="shared" si="82"/>
        <v xml:space="preserve"> - </v>
      </c>
      <c r="K2658" s="44" t="e">
        <f>INDEX('Helper - Inputs'!$G$15:$G$66,MATCH(J2658,'Helper - Inputs'!$D$15:$D$66,0),1)</f>
        <v>#N/A</v>
      </c>
      <c r="L2658" s="44" t="e">
        <f t="shared" si="83"/>
        <v>#N/A</v>
      </c>
    </row>
    <row r="2659" spans="1:12" x14ac:dyDescent="0.3">
      <c r="A2659" s="15"/>
      <c r="B2659" s="24"/>
      <c r="C2659" s="16"/>
      <c r="D2659" s="16"/>
      <c r="E2659" s="15"/>
      <c r="F2659" s="15"/>
      <c r="G2659" s="16"/>
      <c r="I2659" t="e">
        <f>INDEX('Helper - Drop-downs'!$C$12:$C$24,MATCH(C2659,'Helper - Drop-downs'!$A$12:$A$24,0))</f>
        <v>#N/A</v>
      </c>
      <c r="J2659" s="44" t="str">
        <f t="shared" si="82"/>
        <v xml:space="preserve"> - </v>
      </c>
      <c r="K2659" s="44" t="e">
        <f>INDEX('Helper - Inputs'!$G$15:$G$66,MATCH(J2659,'Helper - Inputs'!$D$15:$D$66,0),1)</f>
        <v>#N/A</v>
      </c>
      <c r="L2659" s="44" t="e">
        <f t="shared" si="83"/>
        <v>#N/A</v>
      </c>
    </row>
    <row r="2660" spans="1:12" x14ac:dyDescent="0.3">
      <c r="A2660" s="15"/>
      <c r="B2660" s="24"/>
      <c r="C2660" s="16"/>
      <c r="D2660" s="16"/>
      <c r="E2660" s="15"/>
      <c r="F2660" s="15"/>
      <c r="G2660" s="16"/>
      <c r="I2660" t="e">
        <f>INDEX('Helper - Drop-downs'!$C$12:$C$24,MATCH(C2660,'Helper - Drop-downs'!$A$12:$A$24,0))</f>
        <v>#N/A</v>
      </c>
      <c r="J2660" s="44" t="str">
        <f t="shared" si="82"/>
        <v xml:space="preserve"> - </v>
      </c>
      <c r="K2660" s="44" t="e">
        <f>INDEX('Helper - Inputs'!$G$15:$G$66,MATCH(J2660,'Helper - Inputs'!$D$15:$D$66,0),1)</f>
        <v>#N/A</v>
      </c>
      <c r="L2660" s="44" t="e">
        <f t="shared" si="83"/>
        <v>#N/A</v>
      </c>
    </row>
    <row r="2661" spans="1:12" x14ac:dyDescent="0.3">
      <c r="A2661" s="15"/>
      <c r="B2661" s="24"/>
      <c r="C2661" s="16"/>
      <c r="D2661" s="16"/>
      <c r="E2661" s="15"/>
      <c r="F2661" s="15"/>
      <c r="G2661" s="16"/>
      <c r="I2661" t="e">
        <f>INDEX('Helper - Drop-downs'!$C$12:$C$24,MATCH(C2661,'Helper - Drop-downs'!$A$12:$A$24,0))</f>
        <v>#N/A</v>
      </c>
      <c r="J2661" s="44" t="str">
        <f t="shared" si="82"/>
        <v xml:space="preserve"> - </v>
      </c>
      <c r="K2661" s="44" t="e">
        <f>INDEX('Helper - Inputs'!$G$15:$G$66,MATCH(J2661,'Helper - Inputs'!$D$15:$D$66,0),1)</f>
        <v>#N/A</v>
      </c>
      <c r="L2661" s="44" t="e">
        <f t="shared" si="83"/>
        <v>#N/A</v>
      </c>
    </row>
    <row r="2662" spans="1:12" x14ac:dyDescent="0.3">
      <c r="A2662" s="15"/>
      <c r="B2662" s="24"/>
      <c r="C2662" s="16"/>
      <c r="D2662" s="16"/>
      <c r="E2662" s="15"/>
      <c r="F2662" s="15"/>
      <c r="G2662" s="16"/>
      <c r="I2662" t="e">
        <f>INDEX('Helper - Drop-downs'!$C$12:$C$24,MATCH(C2662,'Helper - Drop-downs'!$A$12:$A$24,0))</f>
        <v>#N/A</v>
      </c>
      <c r="J2662" s="44" t="str">
        <f t="shared" si="82"/>
        <v xml:space="preserve"> - </v>
      </c>
      <c r="K2662" s="44" t="e">
        <f>INDEX('Helper - Inputs'!$G$15:$G$66,MATCH(J2662,'Helper - Inputs'!$D$15:$D$66,0),1)</f>
        <v>#N/A</v>
      </c>
      <c r="L2662" s="44" t="e">
        <f t="shared" si="83"/>
        <v>#N/A</v>
      </c>
    </row>
    <row r="2663" spans="1:12" x14ac:dyDescent="0.3">
      <c r="A2663" s="15"/>
      <c r="B2663" s="24"/>
      <c r="C2663" s="16"/>
      <c r="D2663" s="16"/>
      <c r="E2663" s="15"/>
      <c r="F2663" s="15"/>
      <c r="G2663" s="16"/>
      <c r="I2663" t="e">
        <f>INDEX('Helper - Drop-downs'!$C$12:$C$24,MATCH(C2663,'Helper - Drop-downs'!$A$12:$A$24,0))</f>
        <v>#N/A</v>
      </c>
      <c r="J2663" s="44" t="str">
        <f t="shared" si="82"/>
        <v xml:space="preserve"> - </v>
      </c>
      <c r="K2663" s="44" t="e">
        <f>INDEX('Helper - Inputs'!$G$15:$G$66,MATCH(J2663,'Helper - Inputs'!$D$15:$D$66,0),1)</f>
        <v>#N/A</v>
      </c>
      <c r="L2663" s="44" t="e">
        <f t="shared" si="83"/>
        <v>#N/A</v>
      </c>
    </row>
    <row r="2664" spans="1:12" x14ac:dyDescent="0.3">
      <c r="A2664" s="15"/>
      <c r="B2664" s="24"/>
      <c r="C2664" s="16"/>
      <c r="D2664" s="16"/>
      <c r="E2664" s="15"/>
      <c r="F2664" s="15"/>
      <c r="G2664" s="16"/>
      <c r="I2664" t="e">
        <f>INDEX('Helper - Drop-downs'!$C$12:$C$24,MATCH(C2664,'Helper - Drop-downs'!$A$12:$A$24,0))</f>
        <v>#N/A</v>
      </c>
      <c r="J2664" s="44" t="str">
        <f t="shared" si="82"/>
        <v xml:space="preserve"> - </v>
      </c>
      <c r="K2664" s="44" t="e">
        <f>INDEX('Helper - Inputs'!$G$15:$G$66,MATCH(J2664,'Helper - Inputs'!$D$15:$D$66,0),1)</f>
        <v>#N/A</v>
      </c>
      <c r="L2664" s="44" t="e">
        <f t="shared" si="83"/>
        <v>#N/A</v>
      </c>
    </row>
    <row r="2665" spans="1:12" x14ac:dyDescent="0.3">
      <c r="A2665" s="15"/>
      <c r="B2665" s="24"/>
      <c r="C2665" s="16"/>
      <c r="D2665" s="16"/>
      <c r="E2665" s="15"/>
      <c r="F2665" s="15"/>
      <c r="G2665" s="16"/>
      <c r="I2665" t="e">
        <f>INDEX('Helper - Drop-downs'!$C$12:$C$24,MATCH(C2665,'Helper - Drop-downs'!$A$12:$A$24,0))</f>
        <v>#N/A</v>
      </c>
      <c r="J2665" s="44" t="str">
        <f t="shared" si="82"/>
        <v xml:space="preserve"> - </v>
      </c>
      <c r="K2665" s="44" t="e">
        <f>INDEX('Helper - Inputs'!$G$15:$G$66,MATCH(J2665,'Helper - Inputs'!$D$15:$D$66,0),1)</f>
        <v>#N/A</v>
      </c>
      <c r="L2665" s="44" t="e">
        <f t="shared" si="83"/>
        <v>#N/A</v>
      </c>
    </row>
    <row r="2666" spans="1:12" x14ac:dyDescent="0.3">
      <c r="A2666" s="15"/>
      <c r="B2666" s="24"/>
      <c r="C2666" s="16"/>
      <c r="D2666" s="16"/>
      <c r="E2666" s="15"/>
      <c r="F2666" s="15"/>
      <c r="G2666" s="16"/>
      <c r="I2666" t="e">
        <f>INDEX('Helper - Drop-downs'!$C$12:$C$24,MATCH(C2666,'Helper - Drop-downs'!$A$12:$A$24,0))</f>
        <v>#N/A</v>
      </c>
      <c r="J2666" s="44" t="str">
        <f t="shared" si="82"/>
        <v xml:space="preserve"> - </v>
      </c>
      <c r="K2666" s="44" t="e">
        <f>INDEX('Helper - Inputs'!$G$15:$G$66,MATCH(J2666,'Helper - Inputs'!$D$15:$D$66,0),1)</f>
        <v>#N/A</v>
      </c>
      <c r="L2666" s="44" t="e">
        <f t="shared" si="83"/>
        <v>#N/A</v>
      </c>
    </row>
    <row r="2667" spans="1:12" x14ac:dyDescent="0.3">
      <c r="A2667" s="15"/>
      <c r="B2667" s="24"/>
      <c r="C2667" s="16"/>
      <c r="D2667" s="16"/>
      <c r="E2667" s="15"/>
      <c r="F2667" s="15"/>
      <c r="G2667" s="16"/>
      <c r="I2667" t="e">
        <f>INDEX('Helper - Drop-downs'!$C$12:$C$24,MATCH(C2667,'Helper - Drop-downs'!$A$12:$A$24,0))</f>
        <v>#N/A</v>
      </c>
      <c r="J2667" s="44" t="str">
        <f t="shared" si="82"/>
        <v xml:space="preserve"> - </v>
      </c>
      <c r="K2667" s="44" t="e">
        <f>INDEX('Helper - Inputs'!$G$15:$G$66,MATCH(J2667,'Helper - Inputs'!$D$15:$D$66,0),1)</f>
        <v>#N/A</v>
      </c>
      <c r="L2667" s="44" t="e">
        <f t="shared" si="83"/>
        <v>#N/A</v>
      </c>
    </row>
    <row r="2668" spans="1:12" x14ac:dyDescent="0.3">
      <c r="A2668" s="15"/>
      <c r="B2668" s="24"/>
      <c r="C2668" s="16"/>
      <c r="D2668" s="16"/>
      <c r="E2668" s="15"/>
      <c r="F2668" s="15"/>
      <c r="G2668" s="16"/>
      <c r="I2668" t="e">
        <f>INDEX('Helper - Drop-downs'!$C$12:$C$24,MATCH(C2668,'Helper - Drop-downs'!$A$12:$A$24,0))</f>
        <v>#N/A</v>
      </c>
      <c r="J2668" s="44" t="str">
        <f t="shared" si="82"/>
        <v xml:space="preserve"> - </v>
      </c>
      <c r="K2668" s="44" t="e">
        <f>INDEX('Helper - Inputs'!$G$15:$G$66,MATCH(J2668,'Helper - Inputs'!$D$15:$D$66,0),1)</f>
        <v>#N/A</v>
      </c>
      <c r="L2668" s="44" t="e">
        <f t="shared" si="83"/>
        <v>#N/A</v>
      </c>
    </row>
    <row r="2669" spans="1:12" x14ac:dyDescent="0.3">
      <c r="A2669" s="15"/>
      <c r="B2669" s="24"/>
      <c r="C2669" s="16"/>
      <c r="D2669" s="16"/>
      <c r="E2669" s="15"/>
      <c r="F2669" s="15"/>
      <c r="G2669" s="16"/>
      <c r="I2669" t="e">
        <f>INDEX('Helper - Drop-downs'!$C$12:$C$24,MATCH(C2669,'Helper - Drop-downs'!$A$12:$A$24,0))</f>
        <v>#N/A</v>
      </c>
      <c r="J2669" s="44" t="str">
        <f t="shared" si="82"/>
        <v xml:space="preserve"> - </v>
      </c>
      <c r="K2669" s="44" t="e">
        <f>INDEX('Helper - Inputs'!$G$15:$G$66,MATCH(J2669,'Helper - Inputs'!$D$15:$D$66,0),1)</f>
        <v>#N/A</v>
      </c>
      <c r="L2669" s="44" t="e">
        <f t="shared" si="83"/>
        <v>#N/A</v>
      </c>
    </row>
    <row r="2670" spans="1:12" x14ac:dyDescent="0.3">
      <c r="A2670" s="15"/>
      <c r="B2670" s="24"/>
      <c r="C2670" s="16"/>
      <c r="D2670" s="16"/>
      <c r="E2670" s="15"/>
      <c r="F2670" s="15"/>
      <c r="G2670" s="16"/>
      <c r="I2670" t="e">
        <f>INDEX('Helper - Drop-downs'!$C$12:$C$24,MATCH(C2670,'Helper - Drop-downs'!$A$12:$A$24,0))</f>
        <v>#N/A</v>
      </c>
      <c r="J2670" s="44" t="str">
        <f t="shared" si="82"/>
        <v xml:space="preserve"> - </v>
      </c>
      <c r="K2670" s="44" t="e">
        <f>INDEX('Helper - Inputs'!$G$15:$G$66,MATCH(J2670,'Helper - Inputs'!$D$15:$D$66,0),1)</f>
        <v>#N/A</v>
      </c>
      <c r="L2670" s="44" t="e">
        <f t="shared" si="83"/>
        <v>#N/A</v>
      </c>
    </row>
    <row r="2671" spans="1:12" x14ac:dyDescent="0.3">
      <c r="A2671" s="15"/>
      <c r="B2671" s="24"/>
      <c r="C2671" s="16"/>
      <c r="D2671" s="16"/>
      <c r="E2671" s="15"/>
      <c r="F2671" s="15"/>
      <c r="G2671" s="16"/>
      <c r="I2671" t="e">
        <f>INDEX('Helper - Drop-downs'!$C$12:$C$24,MATCH(C2671,'Helper - Drop-downs'!$A$12:$A$24,0))</f>
        <v>#N/A</v>
      </c>
      <c r="J2671" s="44" t="str">
        <f t="shared" si="82"/>
        <v xml:space="preserve"> - </v>
      </c>
      <c r="K2671" s="44" t="e">
        <f>INDEX('Helper - Inputs'!$G$15:$G$66,MATCH(J2671,'Helper - Inputs'!$D$15:$D$66,0),1)</f>
        <v>#N/A</v>
      </c>
      <c r="L2671" s="44" t="e">
        <f t="shared" si="83"/>
        <v>#N/A</v>
      </c>
    </row>
    <row r="2672" spans="1:12" x14ac:dyDescent="0.3">
      <c r="A2672" s="15"/>
      <c r="B2672" s="24"/>
      <c r="C2672" s="16"/>
      <c r="D2672" s="16"/>
      <c r="E2672" s="15"/>
      <c r="F2672" s="15"/>
      <c r="G2672" s="16"/>
      <c r="I2672" t="e">
        <f>INDEX('Helper - Drop-downs'!$C$12:$C$24,MATCH(C2672,'Helper - Drop-downs'!$A$12:$A$24,0))</f>
        <v>#N/A</v>
      </c>
      <c r="J2672" s="44" t="str">
        <f t="shared" si="82"/>
        <v xml:space="preserve"> - </v>
      </c>
      <c r="K2672" s="44" t="e">
        <f>INDEX('Helper - Inputs'!$G$15:$G$66,MATCH(J2672,'Helper - Inputs'!$D$15:$D$66,0),1)</f>
        <v>#N/A</v>
      </c>
      <c r="L2672" s="44" t="e">
        <f t="shared" si="83"/>
        <v>#N/A</v>
      </c>
    </row>
    <row r="2673" spans="1:12" x14ac:dyDescent="0.3">
      <c r="A2673" s="15"/>
      <c r="B2673" s="24"/>
      <c r="C2673" s="16"/>
      <c r="D2673" s="16"/>
      <c r="E2673" s="15"/>
      <c r="F2673" s="15"/>
      <c r="G2673" s="16"/>
      <c r="I2673" t="e">
        <f>INDEX('Helper - Drop-downs'!$C$12:$C$24,MATCH(C2673,'Helper - Drop-downs'!$A$12:$A$24,0))</f>
        <v>#N/A</v>
      </c>
      <c r="J2673" s="44" t="str">
        <f t="shared" si="82"/>
        <v xml:space="preserve"> - </v>
      </c>
      <c r="K2673" s="44" t="e">
        <f>INDEX('Helper - Inputs'!$G$15:$G$66,MATCH(J2673,'Helper - Inputs'!$D$15:$D$66,0),1)</f>
        <v>#N/A</v>
      </c>
      <c r="L2673" s="44" t="e">
        <f t="shared" si="83"/>
        <v>#N/A</v>
      </c>
    </row>
    <row r="2674" spans="1:12" x14ac:dyDescent="0.3">
      <c r="A2674" s="15"/>
      <c r="B2674" s="24"/>
      <c r="C2674" s="16"/>
      <c r="D2674" s="16"/>
      <c r="E2674" s="15"/>
      <c r="F2674" s="15"/>
      <c r="G2674" s="16"/>
      <c r="I2674" t="e">
        <f>INDEX('Helper - Drop-downs'!$C$12:$C$24,MATCH(C2674,'Helper - Drop-downs'!$A$12:$A$24,0))</f>
        <v>#N/A</v>
      </c>
      <c r="J2674" s="44" t="str">
        <f t="shared" si="82"/>
        <v xml:space="preserve"> - </v>
      </c>
      <c r="K2674" s="44" t="e">
        <f>INDEX('Helper - Inputs'!$G$15:$G$66,MATCH(J2674,'Helper - Inputs'!$D$15:$D$66,0),1)</f>
        <v>#N/A</v>
      </c>
      <c r="L2674" s="44" t="e">
        <f t="shared" si="83"/>
        <v>#N/A</v>
      </c>
    </row>
    <row r="2675" spans="1:12" x14ac:dyDescent="0.3">
      <c r="A2675" s="15"/>
      <c r="B2675" s="24"/>
      <c r="C2675" s="16"/>
      <c r="D2675" s="16"/>
      <c r="E2675" s="15"/>
      <c r="F2675" s="15"/>
      <c r="G2675" s="16"/>
      <c r="I2675" t="e">
        <f>INDEX('Helper - Drop-downs'!$C$12:$C$24,MATCH(C2675,'Helper - Drop-downs'!$A$12:$A$24,0))</f>
        <v>#N/A</v>
      </c>
      <c r="J2675" s="44" t="str">
        <f t="shared" si="82"/>
        <v xml:space="preserve"> - </v>
      </c>
      <c r="K2675" s="44" t="e">
        <f>INDEX('Helper - Inputs'!$G$15:$G$66,MATCH(J2675,'Helper - Inputs'!$D$15:$D$66,0),1)</f>
        <v>#N/A</v>
      </c>
      <c r="L2675" s="44" t="e">
        <f t="shared" si="83"/>
        <v>#N/A</v>
      </c>
    </row>
    <row r="2676" spans="1:12" x14ac:dyDescent="0.3">
      <c r="A2676" s="15"/>
      <c r="B2676" s="24"/>
      <c r="C2676" s="16"/>
      <c r="D2676" s="16"/>
      <c r="E2676" s="15"/>
      <c r="F2676" s="15"/>
      <c r="G2676" s="16"/>
      <c r="I2676" t="e">
        <f>INDEX('Helper - Drop-downs'!$C$12:$C$24,MATCH(C2676,'Helper - Drop-downs'!$A$12:$A$24,0))</f>
        <v>#N/A</v>
      </c>
      <c r="J2676" s="44" t="str">
        <f t="shared" si="82"/>
        <v xml:space="preserve"> - </v>
      </c>
      <c r="K2676" s="44" t="e">
        <f>INDEX('Helper - Inputs'!$G$15:$G$66,MATCH(J2676,'Helper - Inputs'!$D$15:$D$66,0),1)</f>
        <v>#N/A</v>
      </c>
      <c r="L2676" s="44" t="e">
        <f t="shared" si="83"/>
        <v>#N/A</v>
      </c>
    </row>
    <row r="2677" spans="1:12" x14ac:dyDescent="0.3">
      <c r="A2677" s="15"/>
      <c r="B2677" s="24"/>
      <c r="C2677" s="16"/>
      <c r="D2677" s="16"/>
      <c r="E2677" s="15"/>
      <c r="F2677" s="15"/>
      <c r="G2677" s="16"/>
      <c r="I2677" t="e">
        <f>INDEX('Helper - Drop-downs'!$C$12:$C$24,MATCH(C2677,'Helper - Drop-downs'!$A$12:$A$24,0))</f>
        <v>#N/A</v>
      </c>
      <c r="J2677" s="44" t="str">
        <f t="shared" si="82"/>
        <v xml:space="preserve"> - </v>
      </c>
      <c r="K2677" s="44" t="e">
        <f>INDEX('Helper - Inputs'!$G$15:$G$66,MATCH(J2677,'Helper - Inputs'!$D$15:$D$66,0),1)</f>
        <v>#N/A</v>
      </c>
      <c r="L2677" s="44" t="e">
        <f t="shared" si="83"/>
        <v>#N/A</v>
      </c>
    </row>
    <row r="2678" spans="1:12" x14ac:dyDescent="0.3">
      <c r="A2678" s="15"/>
      <c r="B2678" s="24"/>
      <c r="C2678" s="16"/>
      <c r="D2678" s="16"/>
      <c r="E2678" s="15"/>
      <c r="F2678" s="15"/>
      <c r="G2678" s="16"/>
      <c r="I2678" t="e">
        <f>INDEX('Helper - Drop-downs'!$C$12:$C$24,MATCH(C2678,'Helper - Drop-downs'!$A$12:$A$24,0))</f>
        <v>#N/A</v>
      </c>
      <c r="J2678" s="44" t="str">
        <f t="shared" si="82"/>
        <v xml:space="preserve"> - </v>
      </c>
      <c r="K2678" s="44" t="e">
        <f>INDEX('Helper - Inputs'!$G$15:$G$66,MATCH(J2678,'Helper - Inputs'!$D$15:$D$66,0),1)</f>
        <v>#N/A</v>
      </c>
      <c r="L2678" s="44" t="e">
        <f t="shared" si="83"/>
        <v>#N/A</v>
      </c>
    </row>
    <row r="2679" spans="1:12" x14ac:dyDescent="0.3">
      <c r="A2679" s="15"/>
      <c r="B2679" s="24"/>
      <c r="C2679" s="16"/>
      <c r="D2679" s="16"/>
      <c r="E2679" s="15"/>
      <c r="F2679" s="15"/>
      <c r="G2679" s="16"/>
      <c r="I2679" t="e">
        <f>INDEX('Helper - Drop-downs'!$C$12:$C$24,MATCH(C2679,'Helper - Drop-downs'!$A$12:$A$24,0))</f>
        <v>#N/A</v>
      </c>
      <c r="J2679" s="44" t="str">
        <f t="shared" si="82"/>
        <v xml:space="preserve"> - </v>
      </c>
      <c r="K2679" s="44" t="e">
        <f>INDEX('Helper - Inputs'!$G$15:$G$66,MATCH(J2679,'Helper - Inputs'!$D$15:$D$66,0),1)</f>
        <v>#N/A</v>
      </c>
      <c r="L2679" s="44" t="e">
        <f t="shared" si="83"/>
        <v>#N/A</v>
      </c>
    </row>
    <row r="2680" spans="1:12" x14ac:dyDescent="0.3">
      <c r="A2680" s="15"/>
      <c r="B2680" s="24"/>
      <c r="C2680" s="16"/>
      <c r="D2680" s="16"/>
      <c r="E2680" s="15"/>
      <c r="F2680" s="15"/>
      <c r="G2680" s="16"/>
      <c r="I2680" t="e">
        <f>INDEX('Helper - Drop-downs'!$C$12:$C$24,MATCH(C2680,'Helper - Drop-downs'!$A$12:$A$24,0))</f>
        <v>#N/A</v>
      </c>
      <c r="J2680" s="44" t="str">
        <f t="shared" si="82"/>
        <v xml:space="preserve"> - </v>
      </c>
      <c r="K2680" s="44" t="e">
        <f>INDEX('Helper - Inputs'!$G$15:$G$66,MATCH(J2680,'Helper - Inputs'!$D$15:$D$66,0),1)</f>
        <v>#N/A</v>
      </c>
      <c r="L2680" s="44" t="e">
        <f t="shared" si="83"/>
        <v>#N/A</v>
      </c>
    </row>
    <row r="2681" spans="1:12" x14ac:dyDescent="0.3">
      <c r="A2681" s="15"/>
      <c r="B2681" s="24"/>
      <c r="C2681" s="16"/>
      <c r="D2681" s="16"/>
      <c r="E2681" s="15"/>
      <c r="F2681" s="15"/>
      <c r="G2681" s="16"/>
      <c r="I2681" t="e">
        <f>INDEX('Helper - Drop-downs'!$C$12:$C$24,MATCH(C2681,'Helper - Drop-downs'!$A$12:$A$24,0))</f>
        <v>#N/A</v>
      </c>
      <c r="J2681" s="44" t="str">
        <f t="shared" si="82"/>
        <v xml:space="preserve"> - </v>
      </c>
      <c r="K2681" s="44" t="e">
        <f>INDEX('Helper - Inputs'!$G$15:$G$66,MATCH(J2681,'Helper - Inputs'!$D$15:$D$66,0),1)</f>
        <v>#N/A</v>
      </c>
      <c r="L2681" s="44" t="e">
        <f t="shared" si="83"/>
        <v>#N/A</v>
      </c>
    </row>
    <row r="2682" spans="1:12" x14ac:dyDescent="0.3">
      <c r="A2682" s="15"/>
      <c r="B2682" s="24"/>
      <c r="C2682" s="16"/>
      <c r="D2682" s="16"/>
      <c r="E2682" s="15"/>
      <c r="F2682" s="15"/>
      <c r="G2682" s="16"/>
      <c r="I2682" t="e">
        <f>INDEX('Helper - Drop-downs'!$C$12:$C$24,MATCH(C2682,'Helper - Drop-downs'!$A$12:$A$24,0))</f>
        <v>#N/A</v>
      </c>
      <c r="J2682" s="44" t="str">
        <f t="shared" si="82"/>
        <v xml:space="preserve"> - </v>
      </c>
      <c r="K2682" s="44" t="e">
        <f>INDEX('Helper - Inputs'!$G$15:$G$66,MATCH(J2682,'Helper - Inputs'!$D$15:$D$66,0),1)</f>
        <v>#N/A</v>
      </c>
      <c r="L2682" s="44" t="e">
        <f t="shared" si="83"/>
        <v>#N/A</v>
      </c>
    </row>
    <row r="2683" spans="1:12" x14ac:dyDescent="0.3">
      <c r="A2683" s="15"/>
      <c r="B2683" s="24"/>
      <c r="C2683" s="16"/>
      <c r="D2683" s="16"/>
      <c r="E2683" s="15"/>
      <c r="F2683" s="15"/>
      <c r="G2683" s="16"/>
      <c r="I2683" t="e">
        <f>INDEX('Helper - Drop-downs'!$C$12:$C$24,MATCH(C2683,'Helper - Drop-downs'!$A$12:$A$24,0))</f>
        <v>#N/A</v>
      </c>
      <c r="J2683" s="44" t="str">
        <f t="shared" si="82"/>
        <v xml:space="preserve"> - </v>
      </c>
      <c r="K2683" s="44" t="e">
        <f>INDEX('Helper - Inputs'!$G$15:$G$66,MATCH(J2683,'Helper - Inputs'!$D$15:$D$66,0),1)</f>
        <v>#N/A</v>
      </c>
      <c r="L2683" s="44" t="e">
        <f t="shared" si="83"/>
        <v>#N/A</v>
      </c>
    </row>
    <row r="2684" spans="1:12" x14ac:dyDescent="0.3">
      <c r="A2684" s="15"/>
      <c r="B2684" s="24"/>
      <c r="C2684" s="16"/>
      <c r="D2684" s="16"/>
      <c r="E2684" s="15"/>
      <c r="F2684" s="15"/>
      <c r="G2684" s="16"/>
      <c r="I2684" t="e">
        <f>INDEX('Helper - Drop-downs'!$C$12:$C$24,MATCH(C2684,'Helper - Drop-downs'!$A$12:$A$24,0))</f>
        <v>#N/A</v>
      </c>
      <c r="J2684" s="44" t="str">
        <f t="shared" si="82"/>
        <v xml:space="preserve"> - </v>
      </c>
      <c r="K2684" s="44" t="e">
        <f>INDEX('Helper - Inputs'!$G$15:$G$66,MATCH(J2684,'Helper - Inputs'!$D$15:$D$66,0),1)</f>
        <v>#N/A</v>
      </c>
      <c r="L2684" s="44" t="e">
        <f t="shared" si="83"/>
        <v>#N/A</v>
      </c>
    </row>
    <row r="2685" spans="1:12" x14ac:dyDescent="0.3">
      <c r="A2685" s="15"/>
      <c r="B2685" s="24"/>
      <c r="C2685" s="16"/>
      <c r="D2685" s="16"/>
      <c r="E2685" s="15"/>
      <c r="F2685" s="15"/>
      <c r="G2685" s="16"/>
      <c r="I2685" t="e">
        <f>INDEX('Helper - Drop-downs'!$C$12:$C$24,MATCH(C2685,'Helper - Drop-downs'!$A$12:$A$24,0))</f>
        <v>#N/A</v>
      </c>
      <c r="J2685" s="44" t="str">
        <f t="shared" si="82"/>
        <v xml:space="preserve"> - </v>
      </c>
      <c r="K2685" s="44" t="e">
        <f>INDEX('Helper - Inputs'!$G$15:$G$66,MATCH(J2685,'Helper - Inputs'!$D$15:$D$66,0),1)</f>
        <v>#N/A</v>
      </c>
      <c r="L2685" s="44" t="e">
        <f t="shared" si="83"/>
        <v>#N/A</v>
      </c>
    </row>
    <row r="2686" spans="1:12" x14ac:dyDescent="0.3">
      <c r="A2686" s="15"/>
      <c r="B2686" s="24"/>
      <c r="C2686" s="16"/>
      <c r="D2686" s="16"/>
      <c r="E2686" s="15"/>
      <c r="F2686" s="15"/>
      <c r="G2686" s="16"/>
      <c r="I2686" t="e">
        <f>INDEX('Helper - Drop-downs'!$C$12:$C$24,MATCH(C2686,'Helper - Drop-downs'!$A$12:$A$24,0))</f>
        <v>#N/A</v>
      </c>
      <c r="J2686" s="44" t="str">
        <f t="shared" si="82"/>
        <v xml:space="preserve"> - </v>
      </c>
      <c r="K2686" s="44" t="e">
        <f>INDEX('Helper - Inputs'!$G$15:$G$66,MATCH(J2686,'Helper - Inputs'!$D$15:$D$66,0),1)</f>
        <v>#N/A</v>
      </c>
      <c r="L2686" s="44" t="e">
        <f t="shared" si="83"/>
        <v>#N/A</v>
      </c>
    </row>
    <row r="2687" spans="1:12" x14ac:dyDescent="0.3">
      <c r="A2687" s="15"/>
      <c r="B2687" s="24"/>
      <c r="C2687" s="16"/>
      <c r="D2687" s="16"/>
      <c r="E2687" s="15"/>
      <c r="F2687" s="15"/>
      <c r="G2687" s="16"/>
      <c r="I2687" t="e">
        <f>INDEX('Helper - Drop-downs'!$C$12:$C$24,MATCH(C2687,'Helper - Drop-downs'!$A$12:$A$24,0))</f>
        <v>#N/A</v>
      </c>
      <c r="J2687" s="44" t="str">
        <f t="shared" si="82"/>
        <v xml:space="preserve"> - </v>
      </c>
      <c r="K2687" s="44" t="e">
        <f>INDEX('Helper - Inputs'!$G$15:$G$66,MATCH(J2687,'Helper - Inputs'!$D$15:$D$66,0),1)</f>
        <v>#N/A</v>
      </c>
      <c r="L2687" s="44" t="e">
        <f t="shared" si="83"/>
        <v>#N/A</v>
      </c>
    </row>
    <row r="2688" spans="1:12" x14ac:dyDescent="0.3">
      <c r="A2688" s="15"/>
      <c r="B2688" s="24"/>
      <c r="C2688" s="16"/>
      <c r="D2688" s="16"/>
      <c r="E2688" s="15"/>
      <c r="F2688" s="15"/>
      <c r="G2688" s="16"/>
      <c r="I2688" t="e">
        <f>INDEX('Helper - Drop-downs'!$C$12:$C$24,MATCH(C2688,'Helper - Drop-downs'!$A$12:$A$24,0))</f>
        <v>#N/A</v>
      </c>
      <c r="J2688" s="44" t="str">
        <f t="shared" si="82"/>
        <v xml:space="preserve"> - </v>
      </c>
      <c r="K2688" s="44" t="e">
        <f>INDEX('Helper - Inputs'!$G$15:$G$66,MATCH(J2688,'Helper - Inputs'!$D$15:$D$66,0),1)</f>
        <v>#N/A</v>
      </c>
      <c r="L2688" s="44" t="e">
        <f t="shared" si="83"/>
        <v>#N/A</v>
      </c>
    </row>
    <row r="2689" spans="1:12" x14ac:dyDescent="0.3">
      <c r="A2689" s="15"/>
      <c r="B2689" s="24"/>
      <c r="C2689" s="16"/>
      <c r="D2689" s="16"/>
      <c r="E2689" s="15"/>
      <c r="F2689" s="15"/>
      <c r="G2689" s="16"/>
      <c r="I2689" t="e">
        <f>INDEX('Helper - Drop-downs'!$C$12:$C$24,MATCH(C2689,'Helper - Drop-downs'!$A$12:$A$24,0))</f>
        <v>#N/A</v>
      </c>
      <c r="J2689" s="44" t="str">
        <f t="shared" si="82"/>
        <v xml:space="preserve"> - </v>
      </c>
      <c r="K2689" s="44" t="e">
        <f>INDEX('Helper - Inputs'!$G$15:$G$66,MATCH(J2689,'Helper - Inputs'!$D$15:$D$66,0),1)</f>
        <v>#N/A</v>
      </c>
      <c r="L2689" s="44" t="e">
        <f t="shared" si="83"/>
        <v>#N/A</v>
      </c>
    </row>
    <row r="2690" spans="1:12" x14ac:dyDescent="0.3">
      <c r="A2690" s="15"/>
      <c r="B2690" s="24"/>
      <c r="C2690" s="16"/>
      <c r="D2690" s="16"/>
      <c r="E2690" s="15"/>
      <c r="F2690" s="15"/>
      <c r="G2690" s="16"/>
      <c r="I2690" t="e">
        <f>INDEX('Helper - Drop-downs'!$C$12:$C$24,MATCH(C2690,'Helper - Drop-downs'!$A$12:$A$24,0))</f>
        <v>#N/A</v>
      </c>
      <c r="J2690" s="44" t="str">
        <f t="shared" si="82"/>
        <v xml:space="preserve"> - </v>
      </c>
      <c r="K2690" s="44" t="e">
        <f>INDEX('Helper - Inputs'!$G$15:$G$66,MATCH(J2690,'Helper - Inputs'!$D$15:$D$66,0),1)</f>
        <v>#N/A</v>
      </c>
      <c r="L2690" s="44" t="e">
        <f t="shared" si="83"/>
        <v>#N/A</v>
      </c>
    </row>
    <row r="2691" spans="1:12" x14ac:dyDescent="0.3">
      <c r="A2691" s="15"/>
      <c r="B2691" s="24"/>
      <c r="C2691" s="16"/>
      <c r="D2691" s="16"/>
      <c r="E2691" s="15"/>
      <c r="F2691" s="15"/>
      <c r="G2691" s="16"/>
      <c r="I2691" t="e">
        <f>INDEX('Helper - Drop-downs'!$C$12:$C$24,MATCH(C2691,'Helper - Drop-downs'!$A$12:$A$24,0))</f>
        <v>#N/A</v>
      </c>
      <c r="J2691" s="44" t="str">
        <f t="shared" si="82"/>
        <v xml:space="preserve"> - </v>
      </c>
      <c r="K2691" s="44" t="e">
        <f>INDEX('Helper - Inputs'!$G$15:$G$66,MATCH(J2691,'Helper - Inputs'!$D$15:$D$66,0),1)</f>
        <v>#N/A</v>
      </c>
      <c r="L2691" s="44" t="e">
        <f t="shared" si="83"/>
        <v>#N/A</v>
      </c>
    </row>
    <row r="2692" spans="1:12" x14ac:dyDescent="0.3">
      <c r="A2692" s="15"/>
      <c r="B2692" s="24"/>
      <c r="C2692" s="16"/>
      <c r="D2692" s="16"/>
      <c r="E2692" s="15"/>
      <c r="F2692" s="15"/>
      <c r="G2692" s="16"/>
      <c r="I2692" t="e">
        <f>INDEX('Helper - Drop-downs'!$C$12:$C$24,MATCH(C2692,'Helper - Drop-downs'!$A$12:$A$24,0))</f>
        <v>#N/A</v>
      </c>
      <c r="J2692" s="44" t="str">
        <f t="shared" si="82"/>
        <v xml:space="preserve"> - </v>
      </c>
      <c r="K2692" s="44" t="e">
        <f>INDEX('Helper - Inputs'!$G$15:$G$66,MATCH(J2692,'Helper - Inputs'!$D$15:$D$66,0),1)</f>
        <v>#N/A</v>
      </c>
      <c r="L2692" s="44" t="e">
        <f t="shared" si="83"/>
        <v>#N/A</v>
      </c>
    </row>
    <row r="2693" spans="1:12" x14ac:dyDescent="0.3">
      <c r="A2693" s="15"/>
      <c r="B2693" s="24"/>
      <c r="C2693" s="16"/>
      <c r="D2693" s="16"/>
      <c r="E2693" s="15"/>
      <c r="F2693" s="15"/>
      <c r="G2693" s="16"/>
      <c r="I2693" t="e">
        <f>INDEX('Helper - Drop-downs'!$C$12:$C$24,MATCH(C2693,'Helper - Drop-downs'!$A$12:$A$24,0))</f>
        <v>#N/A</v>
      </c>
      <c r="J2693" s="44" t="str">
        <f t="shared" si="82"/>
        <v xml:space="preserve"> - </v>
      </c>
      <c r="K2693" s="44" t="e">
        <f>INDEX('Helper - Inputs'!$G$15:$G$66,MATCH(J2693,'Helper - Inputs'!$D$15:$D$66,0),1)</f>
        <v>#N/A</v>
      </c>
      <c r="L2693" s="44" t="e">
        <f t="shared" si="83"/>
        <v>#N/A</v>
      </c>
    </row>
    <row r="2694" spans="1:12" x14ac:dyDescent="0.3">
      <c r="A2694" s="15"/>
      <c r="B2694" s="24"/>
      <c r="C2694" s="16"/>
      <c r="D2694" s="16"/>
      <c r="E2694" s="15"/>
      <c r="F2694" s="15"/>
      <c r="G2694" s="16"/>
      <c r="I2694" t="e">
        <f>INDEX('Helper - Drop-downs'!$C$12:$C$24,MATCH(C2694,'Helper - Drop-downs'!$A$12:$A$24,0))</f>
        <v>#N/A</v>
      </c>
      <c r="J2694" s="44" t="str">
        <f t="shared" ref="J2694:J2757" si="84">E2694&amp;" - "&amp;F2694</f>
        <v xml:space="preserve"> - </v>
      </c>
      <c r="K2694" s="44" t="e">
        <f>INDEX('Helper - Inputs'!$G$15:$G$66,MATCH(J2694,'Helper - Inputs'!$D$15:$D$66,0),1)</f>
        <v>#N/A</v>
      </c>
      <c r="L2694" s="44" t="e">
        <f t="shared" ref="L2694:L2757" si="85">E2694&amp;" - "&amp;K2694</f>
        <v>#N/A</v>
      </c>
    </row>
    <row r="2695" spans="1:12" x14ac:dyDescent="0.3">
      <c r="A2695" s="15"/>
      <c r="B2695" s="24"/>
      <c r="C2695" s="16"/>
      <c r="D2695" s="16"/>
      <c r="E2695" s="15"/>
      <c r="F2695" s="15"/>
      <c r="G2695" s="16"/>
      <c r="I2695" t="e">
        <f>INDEX('Helper - Drop-downs'!$C$12:$C$24,MATCH(C2695,'Helper - Drop-downs'!$A$12:$A$24,0))</f>
        <v>#N/A</v>
      </c>
      <c r="J2695" s="44" t="str">
        <f t="shared" si="84"/>
        <v xml:space="preserve"> - </v>
      </c>
      <c r="K2695" s="44" t="e">
        <f>INDEX('Helper - Inputs'!$G$15:$G$66,MATCH(J2695,'Helper - Inputs'!$D$15:$D$66,0),1)</f>
        <v>#N/A</v>
      </c>
      <c r="L2695" s="44" t="e">
        <f t="shared" si="85"/>
        <v>#N/A</v>
      </c>
    </row>
    <row r="2696" spans="1:12" x14ac:dyDescent="0.3">
      <c r="A2696" s="15"/>
      <c r="B2696" s="24"/>
      <c r="C2696" s="16"/>
      <c r="D2696" s="16"/>
      <c r="E2696" s="15"/>
      <c r="F2696" s="15"/>
      <c r="G2696" s="16"/>
      <c r="I2696" t="e">
        <f>INDEX('Helper - Drop-downs'!$C$12:$C$24,MATCH(C2696,'Helper - Drop-downs'!$A$12:$A$24,0))</f>
        <v>#N/A</v>
      </c>
      <c r="J2696" s="44" t="str">
        <f t="shared" si="84"/>
        <v xml:space="preserve"> - </v>
      </c>
      <c r="K2696" s="44" t="e">
        <f>INDEX('Helper - Inputs'!$G$15:$G$66,MATCH(J2696,'Helper - Inputs'!$D$15:$D$66,0),1)</f>
        <v>#N/A</v>
      </c>
      <c r="L2696" s="44" t="e">
        <f t="shared" si="85"/>
        <v>#N/A</v>
      </c>
    </row>
    <row r="2697" spans="1:12" x14ac:dyDescent="0.3">
      <c r="A2697" s="15"/>
      <c r="B2697" s="24"/>
      <c r="C2697" s="16"/>
      <c r="D2697" s="16"/>
      <c r="E2697" s="15"/>
      <c r="F2697" s="15"/>
      <c r="G2697" s="16"/>
      <c r="I2697" t="e">
        <f>INDEX('Helper - Drop-downs'!$C$12:$C$24,MATCH(C2697,'Helper - Drop-downs'!$A$12:$A$24,0))</f>
        <v>#N/A</v>
      </c>
      <c r="J2697" s="44" t="str">
        <f t="shared" si="84"/>
        <v xml:space="preserve"> - </v>
      </c>
      <c r="K2697" s="44" t="e">
        <f>INDEX('Helper - Inputs'!$G$15:$G$66,MATCH(J2697,'Helper - Inputs'!$D$15:$D$66,0),1)</f>
        <v>#N/A</v>
      </c>
      <c r="L2697" s="44" t="e">
        <f t="shared" si="85"/>
        <v>#N/A</v>
      </c>
    </row>
    <row r="2698" spans="1:12" x14ac:dyDescent="0.3">
      <c r="A2698" s="15"/>
      <c r="B2698" s="24"/>
      <c r="C2698" s="16"/>
      <c r="D2698" s="16"/>
      <c r="E2698" s="15"/>
      <c r="F2698" s="15"/>
      <c r="G2698" s="16"/>
      <c r="I2698" t="e">
        <f>INDEX('Helper - Drop-downs'!$C$12:$C$24,MATCH(C2698,'Helper - Drop-downs'!$A$12:$A$24,0))</f>
        <v>#N/A</v>
      </c>
      <c r="J2698" s="44" t="str">
        <f t="shared" si="84"/>
        <v xml:space="preserve"> - </v>
      </c>
      <c r="K2698" s="44" t="e">
        <f>INDEX('Helper - Inputs'!$G$15:$G$66,MATCH(J2698,'Helper - Inputs'!$D$15:$D$66,0),1)</f>
        <v>#N/A</v>
      </c>
      <c r="L2698" s="44" t="e">
        <f t="shared" si="85"/>
        <v>#N/A</v>
      </c>
    </row>
    <row r="2699" spans="1:12" x14ac:dyDescent="0.3">
      <c r="A2699" s="15"/>
      <c r="B2699" s="24"/>
      <c r="C2699" s="16"/>
      <c r="D2699" s="16"/>
      <c r="E2699" s="15"/>
      <c r="F2699" s="15"/>
      <c r="G2699" s="16"/>
      <c r="I2699" t="e">
        <f>INDEX('Helper - Drop-downs'!$C$12:$C$24,MATCH(C2699,'Helper - Drop-downs'!$A$12:$A$24,0))</f>
        <v>#N/A</v>
      </c>
      <c r="J2699" s="44" t="str">
        <f t="shared" si="84"/>
        <v xml:space="preserve"> - </v>
      </c>
      <c r="K2699" s="44" t="e">
        <f>INDEX('Helper - Inputs'!$G$15:$G$66,MATCH(J2699,'Helper - Inputs'!$D$15:$D$66,0),1)</f>
        <v>#N/A</v>
      </c>
      <c r="L2699" s="44" t="e">
        <f t="shared" si="85"/>
        <v>#N/A</v>
      </c>
    </row>
    <row r="2700" spans="1:12" x14ac:dyDescent="0.3">
      <c r="A2700" s="15"/>
      <c r="B2700" s="24"/>
      <c r="C2700" s="16"/>
      <c r="D2700" s="16"/>
      <c r="E2700" s="15"/>
      <c r="F2700" s="15"/>
      <c r="G2700" s="16"/>
      <c r="I2700" t="e">
        <f>INDEX('Helper - Drop-downs'!$C$12:$C$24,MATCH(C2700,'Helper - Drop-downs'!$A$12:$A$24,0))</f>
        <v>#N/A</v>
      </c>
      <c r="J2700" s="44" t="str">
        <f t="shared" si="84"/>
        <v xml:space="preserve"> - </v>
      </c>
      <c r="K2700" s="44" t="e">
        <f>INDEX('Helper - Inputs'!$G$15:$G$66,MATCH(J2700,'Helper - Inputs'!$D$15:$D$66,0),1)</f>
        <v>#N/A</v>
      </c>
      <c r="L2700" s="44" t="e">
        <f t="shared" si="85"/>
        <v>#N/A</v>
      </c>
    </row>
    <row r="2701" spans="1:12" x14ac:dyDescent="0.3">
      <c r="A2701" s="15"/>
      <c r="B2701" s="24"/>
      <c r="C2701" s="16"/>
      <c r="D2701" s="16"/>
      <c r="E2701" s="15"/>
      <c r="F2701" s="15"/>
      <c r="G2701" s="16"/>
      <c r="I2701" t="e">
        <f>INDEX('Helper - Drop-downs'!$C$12:$C$24,MATCH(C2701,'Helper - Drop-downs'!$A$12:$A$24,0))</f>
        <v>#N/A</v>
      </c>
      <c r="J2701" s="44" t="str">
        <f t="shared" si="84"/>
        <v xml:space="preserve"> - </v>
      </c>
      <c r="K2701" s="44" t="e">
        <f>INDEX('Helper - Inputs'!$G$15:$G$66,MATCH(J2701,'Helper - Inputs'!$D$15:$D$66,0),1)</f>
        <v>#N/A</v>
      </c>
      <c r="L2701" s="44" t="e">
        <f t="shared" si="85"/>
        <v>#N/A</v>
      </c>
    </row>
    <row r="2702" spans="1:12" x14ac:dyDescent="0.3">
      <c r="A2702" s="15"/>
      <c r="B2702" s="24"/>
      <c r="C2702" s="16"/>
      <c r="D2702" s="16"/>
      <c r="E2702" s="15"/>
      <c r="F2702" s="15"/>
      <c r="G2702" s="16"/>
      <c r="I2702" t="e">
        <f>INDEX('Helper - Drop-downs'!$C$12:$C$24,MATCH(C2702,'Helper - Drop-downs'!$A$12:$A$24,0))</f>
        <v>#N/A</v>
      </c>
      <c r="J2702" s="44" t="str">
        <f t="shared" si="84"/>
        <v xml:space="preserve"> - </v>
      </c>
      <c r="K2702" s="44" t="e">
        <f>INDEX('Helper - Inputs'!$G$15:$G$66,MATCH(J2702,'Helper - Inputs'!$D$15:$D$66,0),1)</f>
        <v>#N/A</v>
      </c>
      <c r="L2702" s="44" t="e">
        <f t="shared" si="85"/>
        <v>#N/A</v>
      </c>
    </row>
    <row r="2703" spans="1:12" x14ac:dyDescent="0.3">
      <c r="A2703" s="15"/>
      <c r="B2703" s="24"/>
      <c r="C2703" s="16"/>
      <c r="D2703" s="16"/>
      <c r="E2703" s="15"/>
      <c r="F2703" s="15"/>
      <c r="G2703" s="16"/>
      <c r="I2703" t="e">
        <f>INDEX('Helper - Drop-downs'!$C$12:$C$24,MATCH(C2703,'Helper - Drop-downs'!$A$12:$A$24,0))</f>
        <v>#N/A</v>
      </c>
      <c r="J2703" s="44" t="str">
        <f t="shared" si="84"/>
        <v xml:space="preserve"> - </v>
      </c>
      <c r="K2703" s="44" t="e">
        <f>INDEX('Helper - Inputs'!$G$15:$G$66,MATCH(J2703,'Helper - Inputs'!$D$15:$D$66,0),1)</f>
        <v>#N/A</v>
      </c>
      <c r="L2703" s="44" t="e">
        <f t="shared" si="85"/>
        <v>#N/A</v>
      </c>
    </row>
    <row r="2704" spans="1:12" x14ac:dyDescent="0.3">
      <c r="A2704" s="15"/>
      <c r="B2704" s="24"/>
      <c r="C2704" s="16"/>
      <c r="D2704" s="16"/>
      <c r="E2704" s="15"/>
      <c r="F2704" s="15"/>
      <c r="G2704" s="16"/>
      <c r="I2704" t="e">
        <f>INDEX('Helper - Drop-downs'!$C$12:$C$24,MATCH(C2704,'Helper - Drop-downs'!$A$12:$A$24,0))</f>
        <v>#N/A</v>
      </c>
      <c r="J2704" s="44" t="str">
        <f t="shared" si="84"/>
        <v xml:space="preserve"> - </v>
      </c>
      <c r="K2704" s="44" t="e">
        <f>INDEX('Helper - Inputs'!$G$15:$G$66,MATCH(J2704,'Helper - Inputs'!$D$15:$D$66,0),1)</f>
        <v>#N/A</v>
      </c>
      <c r="L2704" s="44" t="e">
        <f t="shared" si="85"/>
        <v>#N/A</v>
      </c>
    </row>
    <row r="2705" spans="1:12" x14ac:dyDescent="0.3">
      <c r="A2705" s="15"/>
      <c r="B2705" s="24"/>
      <c r="C2705" s="16"/>
      <c r="D2705" s="16"/>
      <c r="E2705" s="15"/>
      <c r="F2705" s="15"/>
      <c r="G2705" s="16"/>
      <c r="I2705" t="e">
        <f>INDEX('Helper - Drop-downs'!$C$12:$C$24,MATCH(C2705,'Helper - Drop-downs'!$A$12:$A$24,0))</f>
        <v>#N/A</v>
      </c>
      <c r="J2705" s="44" t="str">
        <f t="shared" si="84"/>
        <v xml:space="preserve"> - </v>
      </c>
      <c r="K2705" s="44" t="e">
        <f>INDEX('Helper - Inputs'!$G$15:$G$66,MATCH(J2705,'Helper - Inputs'!$D$15:$D$66,0),1)</f>
        <v>#N/A</v>
      </c>
      <c r="L2705" s="44" t="e">
        <f t="shared" si="85"/>
        <v>#N/A</v>
      </c>
    </row>
    <row r="2706" spans="1:12" x14ac:dyDescent="0.3">
      <c r="A2706" s="15"/>
      <c r="B2706" s="24"/>
      <c r="C2706" s="16"/>
      <c r="D2706" s="16"/>
      <c r="E2706" s="15"/>
      <c r="F2706" s="15"/>
      <c r="G2706" s="16"/>
      <c r="I2706" t="e">
        <f>INDEX('Helper - Drop-downs'!$C$12:$C$24,MATCH(C2706,'Helper - Drop-downs'!$A$12:$A$24,0))</f>
        <v>#N/A</v>
      </c>
      <c r="J2706" s="44" t="str">
        <f t="shared" si="84"/>
        <v xml:space="preserve"> - </v>
      </c>
      <c r="K2706" s="44" t="e">
        <f>INDEX('Helper - Inputs'!$G$15:$G$66,MATCH(J2706,'Helper - Inputs'!$D$15:$D$66,0),1)</f>
        <v>#N/A</v>
      </c>
      <c r="L2706" s="44" t="e">
        <f t="shared" si="85"/>
        <v>#N/A</v>
      </c>
    </row>
    <row r="2707" spans="1:12" x14ac:dyDescent="0.3">
      <c r="A2707" s="15"/>
      <c r="B2707" s="24"/>
      <c r="C2707" s="16"/>
      <c r="D2707" s="16"/>
      <c r="E2707" s="15"/>
      <c r="F2707" s="15"/>
      <c r="G2707" s="16"/>
      <c r="I2707" t="e">
        <f>INDEX('Helper - Drop-downs'!$C$12:$C$24,MATCH(C2707,'Helper - Drop-downs'!$A$12:$A$24,0))</f>
        <v>#N/A</v>
      </c>
      <c r="J2707" s="44" t="str">
        <f t="shared" si="84"/>
        <v xml:space="preserve"> - </v>
      </c>
      <c r="K2707" s="44" t="e">
        <f>INDEX('Helper - Inputs'!$G$15:$G$66,MATCH(J2707,'Helper - Inputs'!$D$15:$D$66,0),1)</f>
        <v>#N/A</v>
      </c>
      <c r="L2707" s="44" t="e">
        <f t="shared" si="85"/>
        <v>#N/A</v>
      </c>
    </row>
    <row r="2708" spans="1:12" x14ac:dyDescent="0.3">
      <c r="A2708" s="15"/>
      <c r="B2708" s="24"/>
      <c r="C2708" s="16"/>
      <c r="D2708" s="16"/>
      <c r="E2708" s="15"/>
      <c r="F2708" s="15"/>
      <c r="G2708" s="16"/>
      <c r="I2708" t="e">
        <f>INDEX('Helper - Drop-downs'!$C$12:$C$24,MATCH(C2708,'Helper - Drop-downs'!$A$12:$A$24,0))</f>
        <v>#N/A</v>
      </c>
      <c r="J2708" s="44" t="str">
        <f t="shared" si="84"/>
        <v xml:space="preserve"> - </v>
      </c>
      <c r="K2708" s="44" t="e">
        <f>INDEX('Helper - Inputs'!$G$15:$G$66,MATCH(J2708,'Helper - Inputs'!$D$15:$D$66,0),1)</f>
        <v>#N/A</v>
      </c>
      <c r="L2708" s="44" t="e">
        <f t="shared" si="85"/>
        <v>#N/A</v>
      </c>
    </row>
    <row r="2709" spans="1:12" x14ac:dyDescent="0.3">
      <c r="A2709" s="15"/>
      <c r="B2709" s="24"/>
      <c r="C2709" s="16"/>
      <c r="D2709" s="16"/>
      <c r="E2709" s="15"/>
      <c r="F2709" s="15"/>
      <c r="G2709" s="16"/>
      <c r="I2709" t="e">
        <f>INDEX('Helper - Drop-downs'!$C$12:$C$24,MATCH(C2709,'Helper - Drop-downs'!$A$12:$A$24,0))</f>
        <v>#N/A</v>
      </c>
      <c r="J2709" s="44" t="str">
        <f t="shared" si="84"/>
        <v xml:space="preserve"> - </v>
      </c>
      <c r="K2709" s="44" t="e">
        <f>INDEX('Helper - Inputs'!$G$15:$G$66,MATCH(J2709,'Helper - Inputs'!$D$15:$D$66,0),1)</f>
        <v>#N/A</v>
      </c>
      <c r="L2709" s="44" t="e">
        <f t="shared" si="85"/>
        <v>#N/A</v>
      </c>
    </row>
    <row r="2710" spans="1:12" x14ac:dyDescent="0.3">
      <c r="A2710" s="15"/>
      <c r="B2710" s="24"/>
      <c r="C2710" s="16"/>
      <c r="D2710" s="16"/>
      <c r="E2710" s="15"/>
      <c r="F2710" s="15"/>
      <c r="G2710" s="16"/>
      <c r="I2710" t="e">
        <f>INDEX('Helper - Drop-downs'!$C$12:$C$24,MATCH(C2710,'Helper - Drop-downs'!$A$12:$A$24,0))</f>
        <v>#N/A</v>
      </c>
      <c r="J2710" s="44" t="str">
        <f t="shared" si="84"/>
        <v xml:space="preserve"> - </v>
      </c>
      <c r="K2710" s="44" t="e">
        <f>INDEX('Helper - Inputs'!$G$15:$G$66,MATCH(J2710,'Helper - Inputs'!$D$15:$D$66,0),1)</f>
        <v>#N/A</v>
      </c>
      <c r="L2710" s="44" t="e">
        <f t="shared" si="85"/>
        <v>#N/A</v>
      </c>
    </row>
    <row r="2711" spans="1:12" x14ac:dyDescent="0.3">
      <c r="A2711" s="15"/>
      <c r="B2711" s="24"/>
      <c r="C2711" s="16"/>
      <c r="D2711" s="16"/>
      <c r="E2711" s="15"/>
      <c r="F2711" s="15"/>
      <c r="G2711" s="16"/>
      <c r="I2711" t="e">
        <f>INDEX('Helper - Drop-downs'!$C$12:$C$24,MATCH(C2711,'Helper - Drop-downs'!$A$12:$A$24,0))</f>
        <v>#N/A</v>
      </c>
      <c r="J2711" s="44" t="str">
        <f t="shared" si="84"/>
        <v xml:space="preserve"> - </v>
      </c>
      <c r="K2711" s="44" t="e">
        <f>INDEX('Helper - Inputs'!$G$15:$G$66,MATCH(J2711,'Helper - Inputs'!$D$15:$D$66,0),1)</f>
        <v>#N/A</v>
      </c>
      <c r="L2711" s="44" t="e">
        <f t="shared" si="85"/>
        <v>#N/A</v>
      </c>
    </row>
    <row r="2712" spans="1:12" x14ac:dyDescent="0.3">
      <c r="A2712" s="15"/>
      <c r="B2712" s="24"/>
      <c r="C2712" s="16"/>
      <c r="D2712" s="16"/>
      <c r="E2712" s="15"/>
      <c r="F2712" s="15"/>
      <c r="G2712" s="16"/>
      <c r="I2712" t="e">
        <f>INDEX('Helper - Drop-downs'!$C$12:$C$24,MATCH(C2712,'Helper - Drop-downs'!$A$12:$A$24,0))</f>
        <v>#N/A</v>
      </c>
      <c r="J2712" s="44" t="str">
        <f t="shared" si="84"/>
        <v xml:space="preserve"> - </v>
      </c>
      <c r="K2712" s="44" t="e">
        <f>INDEX('Helper - Inputs'!$G$15:$G$66,MATCH(J2712,'Helper - Inputs'!$D$15:$D$66,0),1)</f>
        <v>#N/A</v>
      </c>
      <c r="L2712" s="44" t="e">
        <f t="shared" si="85"/>
        <v>#N/A</v>
      </c>
    </row>
    <row r="2713" spans="1:12" x14ac:dyDescent="0.3">
      <c r="A2713" s="15"/>
      <c r="B2713" s="24"/>
      <c r="C2713" s="16"/>
      <c r="D2713" s="16"/>
      <c r="E2713" s="15"/>
      <c r="F2713" s="15"/>
      <c r="G2713" s="16"/>
      <c r="I2713" t="e">
        <f>INDEX('Helper - Drop-downs'!$C$12:$C$24,MATCH(C2713,'Helper - Drop-downs'!$A$12:$A$24,0))</f>
        <v>#N/A</v>
      </c>
      <c r="J2713" s="44" t="str">
        <f t="shared" si="84"/>
        <v xml:space="preserve"> - </v>
      </c>
      <c r="K2713" s="44" t="e">
        <f>INDEX('Helper - Inputs'!$G$15:$G$66,MATCH(J2713,'Helper - Inputs'!$D$15:$D$66,0),1)</f>
        <v>#N/A</v>
      </c>
      <c r="L2713" s="44" t="e">
        <f t="shared" si="85"/>
        <v>#N/A</v>
      </c>
    </row>
    <row r="2714" spans="1:12" x14ac:dyDescent="0.3">
      <c r="A2714" s="15"/>
      <c r="B2714" s="24"/>
      <c r="C2714" s="16"/>
      <c r="D2714" s="16"/>
      <c r="E2714" s="15"/>
      <c r="F2714" s="15"/>
      <c r="G2714" s="16"/>
      <c r="I2714" t="e">
        <f>INDEX('Helper - Drop-downs'!$C$12:$C$24,MATCH(C2714,'Helper - Drop-downs'!$A$12:$A$24,0))</f>
        <v>#N/A</v>
      </c>
      <c r="J2714" s="44" t="str">
        <f t="shared" si="84"/>
        <v xml:space="preserve"> - </v>
      </c>
      <c r="K2714" s="44" t="e">
        <f>INDEX('Helper - Inputs'!$G$15:$G$66,MATCH(J2714,'Helper - Inputs'!$D$15:$D$66,0),1)</f>
        <v>#N/A</v>
      </c>
      <c r="L2714" s="44" t="e">
        <f t="shared" si="85"/>
        <v>#N/A</v>
      </c>
    </row>
    <row r="2715" spans="1:12" x14ac:dyDescent="0.3">
      <c r="A2715" s="15"/>
      <c r="B2715" s="24"/>
      <c r="C2715" s="16"/>
      <c r="D2715" s="16"/>
      <c r="E2715" s="15"/>
      <c r="F2715" s="15"/>
      <c r="G2715" s="16"/>
      <c r="I2715" t="e">
        <f>INDEX('Helper - Drop-downs'!$C$12:$C$24,MATCH(C2715,'Helper - Drop-downs'!$A$12:$A$24,0))</f>
        <v>#N/A</v>
      </c>
      <c r="J2715" s="44" t="str">
        <f t="shared" si="84"/>
        <v xml:space="preserve"> - </v>
      </c>
      <c r="K2715" s="44" t="e">
        <f>INDEX('Helper - Inputs'!$G$15:$G$66,MATCH(J2715,'Helper - Inputs'!$D$15:$D$66,0),1)</f>
        <v>#N/A</v>
      </c>
      <c r="L2715" s="44" t="e">
        <f t="shared" si="85"/>
        <v>#N/A</v>
      </c>
    </row>
    <row r="2716" spans="1:12" x14ac:dyDescent="0.3">
      <c r="A2716" s="15"/>
      <c r="B2716" s="24"/>
      <c r="C2716" s="16"/>
      <c r="D2716" s="16"/>
      <c r="E2716" s="15"/>
      <c r="F2716" s="15"/>
      <c r="G2716" s="16"/>
      <c r="I2716" t="e">
        <f>INDEX('Helper - Drop-downs'!$C$12:$C$24,MATCH(C2716,'Helper - Drop-downs'!$A$12:$A$24,0))</f>
        <v>#N/A</v>
      </c>
      <c r="J2716" s="44" t="str">
        <f t="shared" si="84"/>
        <v xml:space="preserve"> - </v>
      </c>
      <c r="K2716" s="44" t="e">
        <f>INDEX('Helper - Inputs'!$G$15:$G$66,MATCH(J2716,'Helper - Inputs'!$D$15:$D$66,0),1)</f>
        <v>#N/A</v>
      </c>
      <c r="L2716" s="44" t="e">
        <f t="shared" si="85"/>
        <v>#N/A</v>
      </c>
    </row>
    <row r="2717" spans="1:12" x14ac:dyDescent="0.3">
      <c r="A2717" s="15"/>
      <c r="B2717" s="24"/>
      <c r="C2717" s="16"/>
      <c r="D2717" s="16"/>
      <c r="E2717" s="15"/>
      <c r="F2717" s="15"/>
      <c r="G2717" s="16"/>
      <c r="I2717" t="e">
        <f>INDEX('Helper - Drop-downs'!$C$12:$C$24,MATCH(C2717,'Helper - Drop-downs'!$A$12:$A$24,0))</f>
        <v>#N/A</v>
      </c>
      <c r="J2717" s="44" t="str">
        <f t="shared" si="84"/>
        <v xml:space="preserve"> - </v>
      </c>
      <c r="K2717" s="44" t="e">
        <f>INDEX('Helper - Inputs'!$G$15:$G$66,MATCH(J2717,'Helper - Inputs'!$D$15:$D$66,0),1)</f>
        <v>#N/A</v>
      </c>
      <c r="L2717" s="44" t="e">
        <f t="shared" si="85"/>
        <v>#N/A</v>
      </c>
    </row>
    <row r="2718" spans="1:12" x14ac:dyDescent="0.3">
      <c r="A2718" s="15"/>
      <c r="B2718" s="24"/>
      <c r="C2718" s="16"/>
      <c r="D2718" s="16"/>
      <c r="E2718" s="15"/>
      <c r="F2718" s="15"/>
      <c r="G2718" s="16"/>
      <c r="I2718" t="e">
        <f>INDEX('Helper - Drop-downs'!$C$12:$C$24,MATCH(C2718,'Helper - Drop-downs'!$A$12:$A$24,0))</f>
        <v>#N/A</v>
      </c>
      <c r="J2718" s="44" t="str">
        <f t="shared" si="84"/>
        <v xml:space="preserve"> - </v>
      </c>
      <c r="K2718" s="44" t="e">
        <f>INDEX('Helper - Inputs'!$G$15:$G$66,MATCH(J2718,'Helper - Inputs'!$D$15:$D$66,0),1)</f>
        <v>#N/A</v>
      </c>
      <c r="L2718" s="44" t="e">
        <f t="shared" si="85"/>
        <v>#N/A</v>
      </c>
    </row>
    <row r="2719" spans="1:12" x14ac:dyDescent="0.3">
      <c r="A2719" s="15"/>
      <c r="B2719" s="24"/>
      <c r="C2719" s="16"/>
      <c r="D2719" s="16"/>
      <c r="E2719" s="15"/>
      <c r="F2719" s="15"/>
      <c r="G2719" s="16"/>
      <c r="I2719" t="e">
        <f>INDEX('Helper - Drop-downs'!$C$12:$C$24,MATCH(C2719,'Helper - Drop-downs'!$A$12:$A$24,0))</f>
        <v>#N/A</v>
      </c>
      <c r="J2719" s="44" t="str">
        <f t="shared" si="84"/>
        <v xml:space="preserve"> - </v>
      </c>
      <c r="K2719" s="44" t="e">
        <f>INDEX('Helper - Inputs'!$G$15:$G$66,MATCH(J2719,'Helper - Inputs'!$D$15:$D$66,0),1)</f>
        <v>#N/A</v>
      </c>
      <c r="L2719" s="44" t="e">
        <f t="shared" si="85"/>
        <v>#N/A</v>
      </c>
    </row>
    <row r="2720" spans="1:12" x14ac:dyDescent="0.3">
      <c r="A2720" s="15"/>
      <c r="B2720" s="24"/>
      <c r="C2720" s="16"/>
      <c r="D2720" s="16"/>
      <c r="E2720" s="15"/>
      <c r="F2720" s="15"/>
      <c r="G2720" s="16"/>
      <c r="I2720" t="e">
        <f>INDEX('Helper - Drop-downs'!$C$12:$C$24,MATCH(C2720,'Helper - Drop-downs'!$A$12:$A$24,0))</f>
        <v>#N/A</v>
      </c>
      <c r="J2720" s="44" t="str">
        <f t="shared" si="84"/>
        <v xml:space="preserve"> - </v>
      </c>
      <c r="K2720" s="44" t="e">
        <f>INDEX('Helper - Inputs'!$G$15:$G$66,MATCH(J2720,'Helper - Inputs'!$D$15:$D$66,0),1)</f>
        <v>#N/A</v>
      </c>
      <c r="L2720" s="44" t="e">
        <f t="shared" si="85"/>
        <v>#N/A</v>
      </c>
    </row>
    <row r="2721" spans="1:12" x14ac:dyDescent="0.3">
      <c r="A2721" s="15"/>
      <c r="B2721" s="24"/>
      <c r="C2721" s="16"/>
      <c r="D2721" s="16"/>
      <c r="E2721" s="15"/>
      <c r="F2721" s="15"/>
      <c r="G2721" s="16"/>
      <c r="I2721" t="e">
        <f>INDEX('Helper - Drop-downs'!$C$12:$C$24,MATCH(C2721,'Helper - Drop-downs'!$A$12:$A$24,0))</f>
        <v>#N/A</v>
      </c>
      <c r="J2721" s="44" t="str">
        <f t="shared" si="84"/>
        <v xml:space="preserve"> - </v>
      </c>
      <c r="K2721" s="44" t="e">
        <f>INDEX('Helper - Inputs'!$G$15:$G$66,MATCH(J2721,'Helper - Inputs'!$D$15:$D$66,0),1)</f>
        <v>#N/A</v>
      </c>
      <c r="L2721" s="44" t="e">
        <f t="shared" si="85"/>
        <v>#N/A</v>
      </c>
    </row>
    <row r="2722" spans="1:12" x14ac:dyDescent="0.3">
      <c r="A2722" s="15"/>
      <c r="B2722" s="24"/>
      <c r="C2722" s="16"/>
      <c r="D2722" s="16"/>
      <c r="E2722" s="15"/>
      <c r="F2722" s="15"/>
      <c r="G2722" s="16"/>
      <c r="I2722" t="e">
        <f>INDEX('Helper - Drop-downs'!$C$12:$C$24,MATCH(C2722,'Helper - Drop-downs'!$A$12:$A$24,0))</f>
        <v>#N/A</v>
      </c>
      <c r="J2722" s="44" t="str">
        <f t="shared" si="84"/>
        <v xml:space="preserve"> - </v>
      </c>
      <c r="K2722" s="44" t="e">
        <f>INDEX('Helper - Inputs'!$G$15:$G$66,MATCH(J2722,'Helper - Inputs'!$D$15:$D$66,0),1)</f>
        <v>#N/A</v>
      </c>
      <c r="L2722" s="44" t="e">
        <f t="shared" si="85"/>
        <v>#N/A</v>
      </c>
    </row>
    <row r="2723" spans="1:12" x14ac:dyDescent="0.3">
      <c r="A2723" s="15"/>
      <c r="B2723" s="24"/>
      <c r="C2723" s="16"/>
      <c r="D2723" s="16"/>
      <c r="E2723" s="15"/>
      <c r="F2723" s="15"/>
      <c r="G2723" s="16"/>
      <c r="I2723" t="e">
        <f>INDEX('Helper - Drop-downs'!$C$12:$C$24,MATCH(C2723,'Helper - Drop-downs'!$A$12:$A$24,0))</f>
        <v>#N/A</v>
      </c>
      <c r="J2723" s="44" t="str">
        <f t="shared" si="84"/>
        <v xml:space="preserve"> - </v>
      </c>
      <c r="K2723" s="44" t="e">
        <f>INDEX('Helper - Inputs'!$G$15:$G$66,MATCH(J2723,'Helper - Inputs'!$D$15:$D$66,0),1)</f>
        <v>#N/A</v>
      </c>
      <c r="L2723" s="44" t="e">
        <f t="shared" si="85"/>
        <v>#N/A</v>
      </c>
    </row>
    <row r="2724" spans="1:12" x14ac:dyDescent="0.3">
      <c r="A2724" s="15"/>
      <c r="B2724" s="24"/>
      <c r="C2724" s="16"/>
      <c r="D2724" s="16"/>
      <c r="E2724" s="15"/>
      <c r="F2724" s="15"/>
      <c r="G2724" s="16"/>
      <c r="I2724" t="e">
        <f>INDEX('Helper - Drop-downs'!$C$12:$C$24,MATCH(C2724,'Helper - Drop-downs'!$A$12:$A$24,0))</f>
        <v>#N/A</v>
      </c>
      <c r="J2724" s="44" t="str">
        <f t="shared" si="84"/>
        <v xml:space="preserve"> - </v>
      </c>
      <c r="K2724" s="44" t="e">
        <f>INDEX('Helper - Inputs'!$G$15:$G$66,MATCH(J2724,'Helper - Inputs'!$D$15:$D$66,0),1)</f>
        <v>#N/A</v>
      </c>
      <c r="L2724" s="44" t="e">
        <f t="shared" si="85"/>
        <v>#N/A</v>
      </c>
    </row>
    <row r="2725" spans="1:12" x14ac:dyDescent="0.3">
      <c r="A2725" s="15"/>
      <c r="B2725" s="24"/>
      <c r="C2725" s="16"/>
      <c r="D2725" s="16"/>
      <c r="E2725" s="15"/>
      <c r="F2725" s="15"/>
      <c r="G2725" s="16"/>
      <c r="I2725" t="e">
        <f>INDEX('Helper - Drop-downs'!$C$12:$C$24,MATCH(C2725,'Helper - Drop-downs'!$A$12:$A$24,0))</f>
        <v>#N/A</v>
      </c>
      <c r="J2725" s="44" t="str">
        <f t="shared" si="84"/>
        <v xml:space="preserve"> - </v>
      </c>
      <c r="K2725" s="44" t="e">
        <f>INDEX('Helper - Inputs'!$G$15:$G$66,MATCH(J2725,'Helper - Inputs'!$D$15:$D$66,0),1)</f>
        <v>#N/A</v>
      </c>
      <c r="L2725" s="44" t="e">
        <f t="shared" si="85"/>
        <v>#N/A</v>
      </c>
    </row>
    <row r="2726" spans="1:12" x14ac:dyDescent="0.3">
      <c r="A2726" s="15"/>
      <c r="B2726" s="24"/>
      <c r="C2726" s="16"/>
      <c r="D2726" s="16"/>
      <c r="E2726" s="15"/>
      <c r="F2726" s="15"/>
      <c r="G2726" s="16"/>
      <c r="I2726" t="e">
        <f>INDEX('Helper - Drop-downs'!$C$12:$C$24,MATCH(C2726,'Helper - Drop-downs'!$A$12:$A$24,0))</f>
        <v>#N/A</v>
      </c>
      <c r="J2726" s="44" t="str">
        <f t="shared" si="84"/>
        <v xml:space="preserve"> - </v>
      </c>
      <c r="K2726" s="44" t="e">
        <f>INDEX('Helper - Inputs'!$G$15:$G$66,MATCH(J2726,'Helper - Inputs'!$D$15:$D$66,0),1)</f>
        <v>#N/A</v>
      </c>
      <c r="L2726" s="44" t="e">
        <f t="shared" si="85"/>
        <v>#N/A</v>
      </c>
    </row>
    <row r="2727" spans="1:12" x14ac:dyDescent="0.3">
      <c r="A2727" s="15"/>
      <c r="B2727" s="24"/>
      <c r="C2727" s="16"/>
      <c r="D2727" s="16"/>
      <c r="E2727" s="15"/>
      <c r="F2727" s="15"/>
      <c r="G2727" s="16"/>
      <c r="I2727" t="e">
        <f>INDEX('Helper - Drop-downs'!$C$12:$C$24,MATCH(C2727,'Helper - Drop-downs'!$A$12:$A$24,0))</f>
        <v>#N/A</v>
      </c>
      <c r="J2727" s="44" t="str">
        <f t="shared" si="84"/>
        <v xml:space="preserve"> - </v>
      </c>
      <c r="K2727" s="44" t="e">
        <f>INDEX('Helper - Inputs'!$G$15:$G$66,MATCH(J2727,'Helper - Inputs'!$D$15:$D$66,0),1)</f>
        <v>#N/A</v>
      </c>
      <c r="L2727" s="44" t="e">
        <f t="shared" si="85"/>
        <v>#N/A</v>
      </c>
    </row>
    <row r="2728" spans="1:12" x14ac:dyDescent="0.3">
      <c r="A2728" s="15"/>
      <c r="B2728" s="24"/>
      <c r="C2728" s="16"/>
      <c r="D2728" s="16"/>
      <c r="E2728" s="15"/>
      <c r="F2728" s="15"/>
      <c r="G2728" s="16"/>
      <c r="I2728" t="e">
        <f>INDEX('Helper - Drop-downs'!$C$12:$C$24,MATCH(C2728,'Helper - Drop-downs'!$A$12:$A$24,0))</f>
        <v>#N/A</v>
      </c>
      <c r="J2728" s="44" t="str">
        <f t="shared" si="84"/>
        <v xml:space="preserve"> - </v>
      </c>
      <c r="K2728" s="44" t="e">
        <f>INDEX('Helper - Inputs'!$G$15:$G$66,MATCH(J2728,'Helper - Inputs'!$D$15:$D$66,0),1)</f>
        <v>#N/A</v>
      </c>
      <c r="L2728" s="44" t="e">
        <f t="shared" si="85"/>
        <v>#N/A</v>
      </c>
    </row>
    <row r="2729" spans="1:12" x14ac:dyDescent="0.3">
      <c r="A2729" s="15"/>
      <c r="B2729" s="24"/>
      <c r="C2729" s="16"/>
      <c r="D2729" s="16"/>
      <c r="E2729" s="15"/>
      <c r="F2729" s="15"/>
      <c r="G2729" s="16"/>
      <c r="I2729" t="e">
        <f>INDEX('Helper - Drop-downs'!$C$12:$C$24,MATCH(C2729,'Helper - Drop-downs'!$A$12:$A$24,0))</f>
        <v>#N/A</v>
      </c>
      <c r="J2729" s="44" t="str">
        <f t="shared" si="84"/>
        <v xml:space="preserve"> - </v>
      </c>
      <c r="K2729" s="44" t="e">
        <f>INDEX('Helper - Inputs'!$G$15:$G$66,MATCH(J2729,'Helper - Inputs'!$D$15:$D$66,0),1)</f>
        <v>#N/A</v>
      </c>
      <c r="L2729" s="44" t="e">
        <f t="shared" si="85"/>
        <v>#N/A</v>
      </c>
    </row>
    <row r="2730" spans="1:12" x14ac:dyDescent="0.3">
      <c r="A2730" s="15"/>
      <c r="B2730" s="24"/>
      <c r="C2730" s="16"/>
      <c r="D2730" s="16"/>
      <c r="E2730" s="15"/>
      <c r="F2730" s="15"/>
      <c r="G2730" s="16"/>
      <c r="I2730" t="e">
        <f>INDEX('Helper - Drop-downs'!$C$12:$C$24,MATCH(C2730,'Helper - Drop-downs'!$A$12:$A$24,0))</f>
        <v>#N/A</v>
      </c>
      <c r="J2730" s="44" t="str">
        <f t="shared" si="84"/>
        <v xml:space="preserve"> - </v>
      </c>
      <c r="K2730" s="44" t="e">
        <f>INDEX('Helper - Inputs'!$G$15:$G$66,MATCH(J2730,'Helper - Inputs'!$D$15:$D$66,0),1)</f>
        <v>#N/A</v>
      </c>
      <c r="L2730" s="44" t="e">
        <f t="shared" si="85"/>
        <v>#N/A</v>
      </c>
    </row>
    <row r="2731" spans="1:12" x14ac:dyDescent="0.3">
      <c r="A2731" s="15"/>
      <c r="B2731" s="24"/>
      <c r="C2731" s="16"/>
      <c r="D2731" s="16"/>
      <c r="E2731" s="15"/>
      <c r="F2731" s="15"/>
      <c r="G2731" s="16"/>
      <c r="I2731" t="e">
        <f>INDEX('Helper - Drop-downs'!$C$12:$C$24,MATCH(C2731,'Helper - Drop-downs'!$A$12:$A$24,0))</f>
        <v>#N/A</v>
      </c>
      <c r="J2731" s="44" t="str">
        <f t="shared" si="84"/>
        <v xml:space="preserve"> - </v>
      </c>
      <c r="K2731" s="44" t="e">
        <f>INDEX('Helper - Inputs'!$G$15:$G$66,MATCH(J2731,'Helper - Inputs'!$D$15:$D$66,0),1)</f>
        <v>#N/A</v>
      </c>
      <c r="L2731" s="44" t="e">
        <f t="shared" si="85"/>
        <v>#N/A</v>
      </c>
    </row>
    <row r="2732" spans="1:12" x14ac:dyDescent="0.3">
      <c r="A2732" s="15"/>
      <c r="B2732" s="24"/>
      <c r="C2732" s="16"/>
      <c r="D2732" s="16"/>
      <c r="E2732" s="15"/>
      <c r="F2732" s="15"/>
      <c r="G2732" s="16"/>
      <c r="I2732" t="e">
        <f>INDEX('Helper - Drop-downs'!$C$12:$C$24,MATCH(C2732,'Helper - Drop-downs'!$A$12:$A$24,0))</f>
        <v>#N/A</v>
      </c>
      <c r="J2732" s="44" t="str">
        <f t="shared" si="84"/>
        <v xml:space="preserve"> - </v>
      </c>
      <c r="K2732" s="44" t="e">
        <f>INDEX('Helper - Inputs'!$G$15:$G$66,MATCH(J2732,'Helper - Inputs'!$D$15:$D$66,0),1)</f>
        <v>#N/A</v>
      </c>
      <c r="L2732" s="44" t="e">
        <f t="shared" si="85"/>
        <v>#N/A</v>
      </c>
    </row>
    <row r="2733" spans="1:12" x14ac:dyDescent="0.3">
      <c r="A2733" s="15"/>
      <c r="B2733" s="24"/>
      <c r="C2733" s="16"/>
      <c r="D2733" s="16"/>
      <c r="E2733" s="15"/>
      <c r="F2733" s="15"/>
      <c r="G2733" s="16"/>
      <c r="I2733" t="e">
        <f>INDEX('Helper - Drop-downs'!$C$12:$C$24,MATCH(C2733,'Helper - Drop-downs'!$A$12:$A$24,0))</f>
        <v>#N/A</v>
      </c>
      <c r="J2733" s="44" t="str">
        <f t="shared" si="84"/>
        <v xml:space="preserve"> - </v>
      </c>
      <c r="K2733" s="44" t="e">
        <f>INDEX('Helper - Inputs'!$G$15:$G$66,MATCH(J2733,'Helper - Inputs'!$D$15:$D$66,0),1)</f>
        <v>#N/A</v>
      </c>
      <c r="L2733" s="44" t="e">
        <f t="shared" si="85"/>
        <v>#N/A</v>
      </c>
    </row>
    <row r="2734" spans="1:12" x14ac:dyDescent="0.3">
      <c r="A2734" s="15"/>
      <c r="B2734" s="24"/>
      <c r="C2734" s="16"/>
      <c r="D2734" s="16"/>
      <c r="E2734" s="15"/>
      <c r="F2734" s="15"/>
      <c r="G2734" s="16"/>
      <c r="I2734" t="e">
        <f>INDEX('Helper - Drop-downs'!$C$12:$C$24,MATCH(C2734,'Helper - Drop-downs'!$A$12:$A$24,0))</f>
        <v>#N/A</v>
      </c>
      <c r="J2734" s="44" t="str">
        <f t="shared" si="84"/>
        <v xml:space="preserve"> - </v>
      </c>
      <c r="K2734" s="44" t="e">
        <f>INDEX('Helper - Inputs'!$G$15:$G$66,MATCH(J2734,'Helper - Inputs'!$D$15:$D$66,0),1)</f>
        <v>#N/A</v>
      </c>
      <c r="L2734" s="44" t="e">
        <f t="shared" si="85"/>
        <v>#N/A</v>
      </c>
    </row>
    <row r="2735" spans="1:12" x14ac:dyDescent="0.3">
      <c r="A2735" s="15"/>
      <c r="B2735" s="24"/>
      <c r="C2735" s="16"/>
      <c r="D2735" s="16"/>
      <c r="E2735" s="15"/>
      <c r="F2735" s="15"/>
      <c r="G2735" s="16"/>
      <c r="I2735" t="e">
        <f>INDEX('Helper - Drop-downs'!$C$12:$C$24,MATCH(C2735,'Helper - Drop-downs'!$A$12:$A$24,0))</f>
        <v>#N/A</v>
      </c>
      <c r="J2735" s="44" t="str">
        <f t="shared" si="84"/>
        <v xml:space="preserve"> - </v>
      </c>
      <c r="K2735" s="44" t="e">
        <f>INDEX('Helper - Inputs'!$G$15:$G$66,MATCH(J2735,'Helper - Inputs'!$D$15:$D$66,0),1)</f>
        <v>#N/A</v>
      </c>
      <c r="L2735" s="44" t="e">
        <f t="shared" si="85"/>
        <v>#N/A</v>
      </c>
    </row>
    <row r="2736" spans="1:12" x14ac:dyDescent="0.3">
      <c r="A2736" s="15"/>
      <c r="B2736" s="24"/>
      <c r="C2736" s="16"/>
      <c r="D2736" s="16"/>
      <c r="E2736" s="15"/>
      <c r="F2736" s="15"/>
      <c r="G2736" s="16"/>
      <c r="I2736" t="e">
        <f>INDEX('Helper - Drop-downs'!$C$12:$C$24,MATCH(C2736,'Helper - Drop-downs'!$A$12:$A$24,0))</f>
        <v>#N/A</v>
      </c>
      <c r="J2736" s="44" t="str">
        <f t="shared" si="84"/>
        <v xml:space="preserve"> - </v>
      </c>
      <c r="K2736" s="44" t="e">
        <f>INDEX('Helper - Inputs'!$G$15:$G$66,MATCH(J2736,'Helper - Inputs'!$D$15:$D$66,0),1)</f>
        <v>#N/A</v>
      </c>
      <c r="L2736" s="44" t="e">
        <f t="shared" si="85"/>
        <v>#N/A</v>
      </c>
    </row>
    <row r="2737" spans="1:12" x14ac:dyDescent="0.3">
      <c r="A2737" s="15"/>
      <c r="B2737" s="24"/>
      <c r="C2737" s="16"/>
      <c r="D2737" s="16"/>
      <c r="E2737" s="15"/>
      <c r="F2737" s="15"/>
      <c r="G2737" s="16"/>
      <c r="I2737" t="e">
        <f>INDEX('Helper - Drop-downs'!$C$12:$C$24,MATCH(C2737,'Helper - Drop-downs'!$A$12:$A$24,0))</f>
        <v>#N/A</v>
      </c>
      <c r="J2737" s="44" t="str">
        <f t="shared" si="84"/>
        <v xml:space="preserve"> - </v>
      </c>
      <c r="K2737" s="44" t="e">
        <f>INDEX('Helper - Inputs'!$G$15:$G$66,MATCH(J2737,'Helper - Inputs'!$D$15:$D$66,0),1)</f>
        <v>#N/A</v>
      </c>
      <c r="L2737" s="44" t="e">
        <f t="shared" si="85"/>
        <v>#N/A</v>
      </c>
    </row>
    <row r="2738" spans="1:12" x14ac:dyDescent="0.3">
      <c r="A2738" s="15"/>
      <c r="B2738" s="24"/>
      <c r="C2738" s="16"/>
      <c r="D2738" s="16"/>
      <c r="E2738" s="15"/>
      <c r="F2738" s="15"/>
      <c r="G2738" s="16"/>
      <c r="I2738" t="e">
        <f>INDEX('Helper - Drop-downs'!$C$12:$C$24,MATCH(C2738,'Helper - Drop-downs'!$A$12:$A$24,0))</f>
        <v>#N/A</v>
      </c>
      <c r="J2738" s="44" t="str">
        <f t="shared" si="84"/>
        <v xml:space="preserve"> - </v>
      </c>
      <c r="K2738" s="44" t="e">
        <f>INDEX('Helper - Inputs'!$G$15:$G$66,MATCH(J2738,'Helper - Inputs'!$D$15:$D$66,0),1)</f>
        <v>#N/A</v>
      </c>
      <c r="L2738" s="44" t="e">
        <f t="shared" si="85"/>
        <v>#N/A</v>
      </c>
    </row>
    <row r="2739" spans="1:12" x14ac:dyDescent="0.3">
      <c r="A2739" s="15"/>
      <c r="B2739" s="24"/>
      <c r="C2739" s="16"/>
      <c r="D2739" s="16"/>
      <c r="E2739" s="15"/>
      <c r="F2739" s="15"/>
      <c r="G2739" s="16"/>
      <c r="I2739" t="e">
        <f>INDEX('Helper - Drop-downs'!$C$12:$C$24,MATCH(C2739,'Helper - Drop-downs'!$A$12:$A$24,0))</f>
        <v>#N/A</v>
      </c>
      <c r="J2739" s="44" t="str">
        <f t="shared" si="84"/>
        <v xml:space="preserve"> - </v>
      </c>
      <c r="K2739" s="44" t="e">
        <f>INDEX('Helper - Inputs'!$G$15:$G$66,MATCH(J2739,'Helper - Inputs'!$D$15:$D$66,0),1)</f>
        <v>#N/A</v>
      </c>
      <c r="L2739" s="44" t="e">
        <f t="shared" si="85"/>
        <v>#N/A</v>
      </c>
    </row>
    <row r="2740" spans="1:12" x14ac:dyDescent="0.3">
      <c r="A2740" s="15"/>
      <c r="B2740" s="24"/>
      <c r="C2740" s="16"/>
      <c r="D2740" s="16"/>
      <c r="E2740" s="15"/>
      <c r="F2740" s="15"/>
      <c r="G2740" s="16"/>
      <c r="I2740" t="e">
        <f>INDEX('Helper - Drop-downs'!$C$12:$C$24,MATCH(C2740,'Helper - Drop-downs'!$A$12:$A$24,0))</f>
        <v>#N/A</v>
      </c>
      <c r="J2740" s="44" t="str">
        <f t="shared" si="84"/>
        <v xml:space="preserve"> - </v>
      </c>
      <c r="K2740" s="44" t="e">
        <f>INDEX('Helper - Inputs'!$G$15:$G$66,MATCH(J2740,'Helper - Inputs'!$D$15:$D$66,0),1)</f>
        <v>#N/A</v>
      </c>
      <c r="L2740" s="44" t="e">
        <f t="shared" si="85"/>
        <v>#N/A</v>
      </c>
    </row>
    <row r="2741" spans="1:12" x14ac:dyDescent="0.3">
      <c r="A2741" s="15"/>
      <c r="B2741" s="24"/>
      <c r="C2741" s="16"/>
      <c r="D2741" s="16"/>
      <c r="E2741" s="15"/>
      <c r="F2741" s="15"/>
      <c r="G2741" s="16"/>
      <c r="I2741" t="e">
        <f>INDEX('Helper - Drop-downs'!$C$12:$C$24,MATCH(C2741,'Helper - Drop-downs'!$A$12:$A$24,0))</f>
        <v>#N/A</v>
      </c>
      <c r="J2741" s="44" t="str">
        <f t="shared" si="84"/>
        <v xml:space="preserve"> - </v>
      </c>
      <c r="K2741" s="44" t="e">
        <f>INDEX('Helper - Inputs'!$G$15:$G$66,MATCH(J2741,'Helper - Inputs'!$D$15:$D$66,0),1)</f>
        <v>#N/A</v>
      </c>
      <c r="L2741" s="44" t="e">
        <f t="shared" si="85"/>
        <v>#N/A</v>
      </c>
    </row>
    <row r="2742" spans="1:12" x14ac:dyDescent="0.3">
      <c r="A2742" s="15"/>
      <c r="B2742" s="24"/>
      <c r="C2742" s="16"/>
      <c r="D2742" s="16"/>
      <c r="E2742" s="15"/>
      <c r="F2742" s="15"/>
      <c r="G2742" s="16"/>
      <c r="I2742" t="e">
        <f>INDEX('Helper - Drop-downs'!$C$12:$C$24,MATCH(C2742,'Helper - Drop-downs'!$A$12:$A$24,0))</f>
        <v>#N/A</v>
      </c>
      <c r="J2742" s="44" t="str">
        <f t="shared" si="84"/>
        <v xml:space="preserve"> - </v>
      </c>
      <c r="K2742" s="44" t="e">
        <f>INDEX('Helper - Inputs'!$G$15:$G$66,MATCH(J2742,'Helper - Inputs'!$D$15:$D$66,0),1)</f>
        <v>#N/A</v>
      </c>
      <c r="L2742" s="44" t="e">
        <f t="shared" si="85"/>
        <v>#N/A</v>
      </c>
    </row>
    <row r="2743" spans="1:12" x14ac:dyDescent="0.3">
      <c r="A2743" s="15"/>
      <c r="B2743" s="24"/>
      <c r="C2743" s="16"/>
      <c r="D2743" s="16"/>
      <c r="E2743" s="15"/>
      <c r="F2743" s="15"/>
      <c r="G2743" s="16"/>
      <c r="I2743" t="e">
        <f>INDEX('Helper - Drop-downs'!$C$12:$C$24,MATCH(C2743,'Helper - Drop-downs'!$A$12:$A$24,0))</f>
        <v>#N/A</v>
      </c>
      <c r="J2743" s="44" t="str">
        <f t="shared" si="84"/>
        <v xml:space="preserve"> - </v>
      </c>
      <c r="K2743" s="44" t="e">
        <f>INDEX('Helper - Inputs'!$G$15:$G$66,MATCH(J2743,'Helper - Inputs'!$D$15:$D$66,0),1)</f>
        <v>#N/A</v>
      </c>
      <c r="L2743" s="44" t="e">
        <f t="shared" si="85"/>
        <v>#N/A</v>
      </c>
    </row>
    <row r="2744" spans="1:12" x14ac:dyDescent="0.3">
      <c r="A2744" s="15"/>
      <c r="B2744" s="24"/>
      <c r="C2744" s="16"/>
      <c r="D2744" s="16"/>
      <c r="E2744" s="15"/>
      <c r="F2744" s="15"/>
      <c r="G2744" s="16"/>
      <c r="I2744" t="e">
        <f>INDEX('Helper - Drop-downs'!$C$12:$C$24,MATCH(C2744,'Helper - Drop-downs'!$A$12:$A$24,0))</f>
        <v>#N/A</v>
      </c>
      <c r="J2744" s="44" t="str">
        <f t="shared" si="84"/>
        <v xml:space="preserve"> - </v>
      </c>
      <c r="K2744" s="44" t="e">
        <f>INDEX('Helper - Inputs'!$G$15:$G$66,MATCH(J2744,'Helper - Inputs'!$D$15:$D$66,0),1)</f>
        <v>#N/A</v>
      </c>
      <c r="L2744" s="44" t="e">
        <f t="shared" si="85"/>
        <v>#N/A</v>
      </c>
    </row>
    <row r="2745" spans="1:12" x14ac:dyDescent="0.3">
      <c r="A2745" s="15"/>
      <c r="B2745" s="24"/>
      <c r="C2745" s="16"/>
      <c r="D2745" s="16"/>
      <c r="E2745" s="15"/>
      <c r="F2745" s="15"/>
      <c r="G2745" s="16"/>
      <c r="I2745" t="e">
        <f>INDEX('Helper - Drop-downs'!$C$12:$C$24,MATCH(C2745,'Helper - Drop-downs'!$A$12:$A$24,0))</f>
        <v>#N/A</v>
      </c>
      <c r="J2745" s="44" t="str">
        <f t="shared" si="84"/>
        <v xml:space="preserve"> - </v>
      </c>
      <c r="K2745" s="44" t="e">
        <f>INDEX('Helper - Inputs'!$G$15:$G$66,MATCH(J2745,'Helper - Inputs'!$D$15:$D$66,0),1)</f>
        <v>#N/A</v>
      </c>
      <c r="L2745" s="44" t="e">
        <f t="shared" si="85"/>
        <v>#N/A</v>
      </c>
    </row>
    <row r="2746" spans="1:12" x14ac:dyDescent="0.3">
      <c r="A2746" s="15"/>
      <c r="B2746" s="24"/>
      <c r="C2746" s="16"/>
      <c r="D2746" s="16"/>
      <c r="E2746" s="15"/>
      <c r="F2746" s="15"/>
      <c r="G2746" s="16"/>
      <c r="I2746" t="e">
        <f>INDEX('Helper - Drop-downs'!$C$12:$C$24,MATCH(C2746,'Helper - Drop-downs'!$A$12:$A$24,0))</f>
        <v>#N/A</v>
      </c>
      <c r="J2746" s="44" t="str">
        <f t="shared" si="84"/>
        <v xml:space="preserve"> - </v>
      </c>
      <c r="K2746" s="44" t="e">
        <f>INDEX('Helper - Inputs'!$G$15:$G$66,MATCH(J2746,'Helper - Inputs'!$D$15:$D$66,0),1)</f>
        <v>#N/A</v>
      </c>
      <c r="L2746" s="44" t="e">
        <f t="shared" si="85"/>
        <v>#N/A</v>
      </c>
    </row>
    <row r="2747" spans="1:12" x14ac:dyDescent="0.3">
      <c r="A2747" s="15"/>
      <c r="B2747" s="24"/>
      <c r="C2747" s="16"/>
      <c r="D2747" s="16"/>
      <c r="E2747" s="15"/>
      <c r="F2747" s="15"/>
      <c r="G2747" s="16"/>
      <c r="I2747" t="e">
        <f>INDEX('Helper - Drop-downs'!$C$12:$C$24,MATCH(C2747,'Helper - Drop-downs'!$A$12:$A$24,0))</f>
        <v>#N/A</v>
      </c>
      <c r="J2747" s="44" t="str">
        <f t="shared" si="84"/>
        <v xml:space="preserve"> - </v>
      </c>
      <c r="K2747" s="44" t="e">
        <f>INDEX('Helper - Inputs'!$G$15:$G$66,MATCH(J2747,'Helper - Inputs'!$D$15:$D$66,0),1)</f>
        <v>#N/A</v>
      </c>
      <c r="L2747" s="44" t="e">
        <f t="shared" si="85"/>
        <v>#N/A</v>
      </c>
    </row>
    <row r="2748" spans="1:12" x14ac:dyDescent="0.3">
      <c r="A2748" s="15"/>
      <c r="B2748" s="24"/>
      <c r="C2748" s="16"/>
      <c r="D2748" s="16"/>
      <c r="E2748" s="15"/>
      <c r="F2748" s="15"/>
      <c r="G2748" s="16"/>
      <c r="I2748" t="e">
        <f>INDEX('Helper - Drop-downs'!$C$12:$C$24,MATCH(C2748,'Helper - Drop-downs'!$A$12:$A$24,0))</f>
        <v>#N/A</v>
      </c>
      <c r="J2748" s="44" t="str">
        <f t="shared" si="84"/>
        <v xml:space="preserve"> - </v>
      </c>
      <c r="K2748" s="44" t="e">
        <f>INDEX('Helper - Inputs'!$G$15:$G$66,MATCH(J2748,'Helper - Inputs'!$D$15:$D$66,0),1)</f>
        <v>#N/A</v>
      </c>
      <c r="L2748" s="44" t="e">
        <f t="shared" si="85"/>
        <v>#N/A</v>
      </c>
    </row>
    <row r="2749" spans="1:12" x14ac:dyDescent="0.3">
      <c r="A2749" s="15"/>
      <c r="B2749" s="24"/>
      <c r="C2749" s="16"/>
      <c r="D2749" s="16"/>
      <c r="E2749" s="15"/>
      <c r="F2749" s="15"/>
      <c r="G2749" s="16"/>
      <c r="I2749" t="e">
        <f>INDEX('Helper - Drop-downs'!$C$12:$C$24,MATCH(C2749,'Helper - Drop-downs'!$A$12:$A$24,0))</f>
        <v>#N/A</v>
      </c>
      <c r="J2749" s="44" t="str">
        <f t="shared" si="84"/>
        <v xml:space="preserve"> - </v>
      </c>
      <c r="K2749" s="44" t="e">
        <f>INDEX('Helper - Inputs'!$G$15:$G$66,MATCH(J2749,'Helper - Inputs'!$D$15:$D$66,0),1)</f>
        <v>#N/A</v>
      </c>
      <c r="L2749" s="44" t="e">
        <f t="shared" si="85"/>
        <v>#N/A</v>
      </c>
    </row>
    <row r="2750" spans="1:12" x14ac:dyDescent="0.3">
      <c r="A2750" s="15"/>
      <c r="B2750" s="24"/>
      <c r="C2750" s="16"/>
      <c r="D2750" s="16"/>
      <c r="E2750" s="15"/>
      <c r="F2750" s="15"/>
      <c r="G2750" s="16"/>
      <c r="I2750" t="e">
        <f>INDEX('Helper - Drop-downs'!$C$12:$C$24,MATCH(C2750,'Helper - Drop-downs'!$A$12:$A$24,0))</f>
        <v>#N/A</v>
      </c>
      <c r="J2750" s="44" t="str">
        <f t="shared" si="84"/>
        <v xml:space="preserve"> - </v>
      </c>
      <c r="K2750" s="44" t="e">
        <f>INDEX('Helper - Inputs'!$G$15:$G$66,MATCH(J2750,'Helper - Inputs'!$D$15:$D$66,0),1)</f>
        <v>#N/A</v>
      </c>
      <c r="L2750" s="44" t="e">
        <f t="shared" si="85"/>
        <v>#N/A</v>
      </c>
    </row>
    <row r="2751" spans="1:12" x14ac:dyDescent="0.3">
      <c r="A2751" s="15"/>
      <c r="B2751" s="24"/>
      <c r="C2751" s="16"/>
      <c r="D2751" s="16"/>
      <c r="E2751" s="15"/>
      <c r="F2751" s="15"/>
      <c r="G2751" s="16"/>
      <c r="I2751" t="e">
        <f>INDEX('Helper - Drop-downs'!$C$12:$C$24,MATCH(C2751,'Helper - Drop-downs'!$A$12:$A$24,0))</f>
        <v>#N/A</v>
      </c>
      <c r="J2751" s="44" t="str">
        <f t="shared" si="84"/>
        <v xml:space="preserve"> - </v>
      </c>
      <c r="K2751" s="44" t="e">
        <f>INDEX('Helper - Inputs'!$G$15:$G$66,MATCH(J2751,'Helper - Inputs'!$D$15:$D$66,0),1)</f>
        <v>#N/A</v>
      </c>
      <c r="L2751" s="44" t="e">
        <f t="shared" si="85"/>
        <v>#N/A</v>
      </c>
    </row>
    <row r="2752" spans="1:12" x14ac:dyDescent="0.3">
      <c r="A2752" s="15"/>
      <c r="B2752" s="24"/>
      <c r="C2752" s="16"/>
      <c r="D2752" s="16"/>
      <c r="E2752" s="15"/>
      <c r="F2752" s="15"/>
      <c r="G2752" s="16"/>
      <c r="I2752" t="e">
        <f>INDEX('Helper - Drop-downs'!$C$12:$C$24,MATCH(C2752,'Helper - Drop-downs'!$A$12:$A$24,0))</f>
        <v>#N/A</v>
      </c>
      <c r="J2752" s="44" t="str">
        <f t="shared" si="84"/>
        <v xml:space="preserve"> - </v>
      </c>
      <c r="K2752" s="44" t="e">
        <f>INDEX('Helper - Inputs'!$G$15:$G$66,MATCH(J2752,'Helper - Inputs'!$D$15:$D$66,0),1)</f>
        <v>#N/A</v>
      </c>
      <c r="L2752" s="44" t="e">
        <f t="shared" si="85"/>
        <v>#N/A</v>
      </c>
    </row>
    <row r="2753" spans="1:12" x14ac:dyDescent="0.3">
      <c r="A2753" s="15"/>
      <c r="B2753" s="24"/>
      <c r="C2753" s="16"/>
      <c r="D2753" s="16"/>
      <c r="E2753" s="15"/>
      <c r="F2753" s="15"/>
      <c r="G2753" s="16"/>
      <c r="I2753" t="e">
        <f>INDEX('Helper - Drop-downs'!$C$12:$C$24,MATCH(C2753,'Helper - Drop-downs'!$A$12:$A$24,0))</f>
        <v>#N/A</v>
      </c>
      <c r="J2753" s="44" t="str">
        <f t="shared" si="84"/>
        <v xml:space="preserve"> - </v>
      </c>
      <c r="K2753" s="44" t="e">
        <f>INDEX('Helper - Inputs'!$G$15:$G$66,MATCH(J2753,'Helper - Inputs'!$D$15:$D$66,0),1)</f>
        <v>#N/A</v>
      </c>
      <c r="L2753" s="44" t="e">
        <f t="shared" si="85"/>
        <v>#N/A</v>
      </c>
    </row>
    <row r="2754" spans="1:12" x14ac:dyDescent="0.3">
      <c r="A2754" s="15"/>
      <c r="B2754" s="24"/>
      <c r="C2754" s="16"/>
      <c r="D2754" s="16"/>
      <c r="E2754" s="15"/>
      <c r="F2754" s="15"/>
      <c r="G2754" s="16"/>
      <c r="I2754" t="e">
        <f>INDEX('Helper - Drop-downs'!$C$12:$C$24,MATCH(C2754,'Helper - Drop-downs'!$A$12:$A$24,0))</f>
        <v>#N/A</v>
      </c>
      <c r="J2754" s="44" t="str">
        <f t="shared" si="84"/>
        <v xml:space="preserve"> - </v>
      </c>
      <c r="K2754" s="44" t="e">
        <f>INDEX('Helper - Inputs'!$G$15:$G$66,MATCH(J2754,'Helper - Inputs'!$D$15:$D$66,0),1)</f>
        <v>#N/A</v>
      </c>
      <c r="L2754" s="44" t="e">
        <f t="shared" si="85"/>
        <v>#N/A</v>
      </c>
    </row>
    <row r="2755" spans="1:12" x14ac:dyDescent="0.3">
      <c r="A2755" s="15"/>
      <c r="B2755" s="24"/>
      <c r="C2755" s="16"/>
      <c r="D2755" s="16"/>
      <c r="E2755" s="15"/>
      <c r="F2755" s="15"/>
      <c r="G2755" s="16"/>
      <c r="I2755" t="e">
        <f>INDEX('Helper - Drop-downs'!$C$12:$C$24,MATCH(C2755,'Helper - Drop-downs'!$A$12:$A$24,0))</f>
        <v>#N/A</v>
      </c>
      <c r="J2755" s="44" t="str">
        <f t="shared" si="84"/>
        <v xml:space="preserve"> - </v>
      </c>
      <c r="K2755" s="44" t="e">
        <f>INDEX('Helper - Inputs'!$G$15:$G$66,MATCH(J2755,'Helper - Inputs'!$D$15:$D$66,0),1)</f>
        <v>#N/A</v>
      </c>
      <c r="L2755" s="44" t="e">
        <f t="shared" si="85"/>
        <v>#N/A</v>
      </c>
    </row>
    <row r="2756" spans="1:12" x14ac:dyDescent="0.3">
      <c r="A2756" s="15"/>
      <c r="B2756" s="24"/>
      <c r="C2756" s="16"/>
      <c r="D2756" s="16"/>
      <c r="E2756" s="15"/>
      <c r="F2756" s="15"/>
      <c r="G2756" s="16"/>
      <c r="I2756" t="e">
        <f>INDEX('Helper - Drop-downs'!$C$12:$C$24,MATCH(C2756,'Helper - Drop-downs'!$A$12:$A$24,0))</f>
        <v>#N/A</v>
      </c>
      <c r="J2756" s="44" t="str">
        <f t="shared" si="84"/>
        <v xml:space="preserve"> - </v>
      </c>
      <c r="K2756" s="44" t="e">
        <f>INDEX('Helper - Inputs'!$G$15:$G$66,MATCH(J2756,'Helper - Inputs'!$D$15:$D$66,0),1)</f>
        <v>#N/A</v>
      </c>
      <c r="L2756" s="44" t="e">
        <f t="shared" si="85"/>
        <v>#N/A</v>
      </c>
    </row>
    <row r="2757" spans="1:12" x14ac:dyDescent="0.3">
      <c r="A2757" s="15"/>
      <c r="B2757" s="24"/>
      <c r="C2757" s="16"/>
      <c r="D2757" s="16"/>
      <c r="E2757" s="15"/>
      <c r="F2757" s="15"/>
      <c r="G2757" s="16"/>
      <c r="I2757" t="e">
        <f>INDEX('Helper - Drop-downs'!$C$12:$C$24,MATCH(C2757,'Helper - Drop-downs'!$A$12:$A$24,0))</f>
        <v>#N/A</v>
      </c>
      <c r="J2757" s="44" t="str">
        <f t="shared" si="84"/>
        <v xml:space="preserve"> - </v>
      </c>
      <c r="K2757" s="44" t="e">
        <f>INDEX('Helper - Inputs'!$G$15:$G$66,MATCH(J2757,'Helper - Inputs'!$D$15:$D$66,0),1)</f>
        <v>#N/A</v>
      </c>
      <c r="L2757" s="44" t="e">
        <f t="shared" si="85"/>
        <v>#N/A</v>
      </c>
    </row>
    <row r="2758" spans="1:12" x14ac:dyDescent="0.3">
      <c r="A2758" s="15"/>
      <c r="B2758" s="24"/>
      <c r="C2758" s="16"/>
      <c r="D2758" s="16"/>
      <c r="E2758" s="15"/>
      <c r="F2758" s="15"/>
      <c r="G2758" s="16"/>
      <c r="I2758" t="e">
        <f>INDEX('Helper - Drop-downs'!$C$12:$C$24,MATCH(C2758,'Helper - Drop-downs'!$A$12:$A$24,0))</f>
        <v>#N/A</v>
      </c>
      <c r="J2758" s="44" t="str">
        <f t="shared" ref="J2758:J2821" si="86">E2758&amp;" - "&amp;F2758</f>
        <v xml:space="preserve"> - </v>
      </c>
      <c r="K2758" s="44" t="e">
        <f>INDEX('Helper - Inputs'!$G$15:$G$66,MATCH(J2758,'Helper - Inputs'!$D$15:$D$66,0),1)</f>
        <v>#N/A</v>
      </c>
      <c r="L2758" s="44" t="e">
        <f t="shared" ref="L2758:L2821" si="87">E2758&amp;" - "&amp;K2758</f>
        <v>#N/A</v>
      </c>
    </row>
    <row r="2759" spans="1:12" x14ac:dyDescent="0.3">
      <c r="A2759" s="15"/>
      <c r="B2759" s="24"/>
      <c r="C2759" s="16"/>
      <c r="D2759" s="16"/>
      <c r="E2759" s="15"/>
      <c r="F2759" s="15"/>
      <c r="G2759" s="16"/>
      <c r="I2759" t="e">
        <f>INDEX('Helper - Drop-downs'!$C$12:$C$24,MATCH(C2759,'Helper - Drop-downs'!$A$12:$A$24,0))</f>
        <v>#N/A</v>
      </c>
      <c r="J2759" s="44" t="str">
        <f t="shared" si="86"/>
        <v xml:space="preserve"> - </v>
      </c>
      <c r="K2759" s="44" t="e">
        <f>INDEX('Helper - Inputs'!$G$15:$G$66,MATCH(J2759,'Helper - Inputs'!$D$15:$D$66,0),1)</f>
        <v>#N/A</v>
      </c>
      <c r="L2759" s="44" t="e">
        <f t="shared" si="87"/>
        <v>#N/A</v>
      </c>
    </row>
    <row r="2760" spans="1:12" x14ac:dyDescent="0.3">
      <c r="A2760" s="15"/>
      <c r="B2760" s="24"/>
      <c r="C2760" s="16"/>
      <c r="D2760" s="16"/>
      <c r="E2760" s="15"/>
      <c r="F2760" s="15"/>
      <c r="G2760" s="16"/>
      <c r="I2760" t="e">
        <f>INDEX('Helper - Drop-downs'!$C$12:$C$24,MATCH(C2760,'Helper - Drop-downs'!$A$12:$A$24,0))</f>
        <v>#N/A</v>
      </c>
      <c r="J2760" s="44" t="str">
        <f t="shared" si="86"/>
        <v xml:space="preserve"> - </v>
      </c>
      <c r="K2760" s="44" t="e">
        <f>INDEX('Helper - Inputs'!$G$15:$G$66,MATCH(J2760,'Helper - Inputs'!$D$15:$D$66,0),1)</f>
        <v>#N/A</v>
      </c>
      <c r="L2760" s="44" t="e">
        <f t="shared" si="87"/>
        <v>#N/A</v>
      </c>
    </row>
    <row r="2761" spans="1:12" x14ac:dyDescent="0.3">
      <c r="A2761" s="15"/>
      <c r="B2761" s="24"/>
      <c r="C2761" s="16"/>
      <c r="D2761" s="16"/>
      <c r="E2761" s="15"/>
      <c r="F2761" s="15"/>
      <c r="G2761" s="16"/>
      <c r="I2761" t="e">
        <f>INDEX('Helper - Drop-downs'!$C$12:$C$24,MATCH(C2761,'Helper - Drop-downs'!$A$12:$A$24,0))</f>
        <v>#N/A</v>
      </c>
      <c r="J2761" s="44" t="str">
        <f t="shared" si="86"/>
        <v xml:space="preserve"> - </v>
      </c>
      <c r="K2761" s="44" t="e">
        <f>INDEX('Helper - Inputs'!$G$15:$G$66,MATCH(J2761,'Helper - Inputs'!$D$15:$D$66,0),1)</f>
        <v>#N/A</v>
      </c>
      <c r="L2761" s="44" t="e">
        <f t="shared" si="87"/>
        <v>#N/A</v>
      </c>
    </row>
    <row r="2762" spans="1:12" x14ac:dyDescent="0.3">
      <c r="A2762" s="15"/>
      <c r="B2762" s="24"/>
      <c r="C2762" s="16"/>
      <c r="D2762" s="16"/>
      <c r="E2762" s="15"/>
      <c r="F2762" s="15"/>
      <c r="G2762" s="16"/>
      <c r="I2762" t="e">
        <f>INDEX('Helper - Drop-downs'!$C$12:$C$24,MATCH(C2762,'Helper - Drop-downs'!$A$12:$A$24,0))</f>
        <v>#N/A</v>
      </c>
      <c r="J2762" s="44" t="str">
        <f t="shared" si="86"/>
        <v xml:space="preserve"> - </v>
      </c>
      <c r="K2762" s="44" t="e">
        <f>INDEX('Helper - Inputs'!$G$15:$G$66,MATCH(J2762,'Helper - Inputs'!$D$15:$D$66,0),1)</f>
        <v>#N/A</v>
      </c>
      <c r="L2762" s="44" t="e">
        <f t="shared" si="87"/>
        <v>#N/A</v>
      </c>
    </row>
    <row r="2763" spans="1:12" x14ac:dyDescent="0.3">
      <c r="A2763" s="15"/>
      <c r="B2763" s="24"/>
      <c r="C2763" s="16"/>
      <c r="D2763" s="16"/>
      <c r="E2763" s="15"/>
      <c r="F2763" s="15"/>
      <c r="G2763" s="16"/>
      <c r="I2763" t="e">
        <f>INDEX('Helper - Drop-downs'!$C$12:$C$24,MATCH(C2763,'Helper - Drop-downs'!$A$12:$A$24,0))</f>
        <v>#N/A</v>
      </c>
      <c r="J2763" s="44" t="str">
        <f t="shared" si="86"/>
        <v xml:space="preserve"> - </v>
      </c>
      <c r="K2763" s="44" t="e">
        <f>INDEX('Helper - Inputs'!$G$15:$G$66,MATCH(J2763,'Helper - Inputs'!$D$15:$D$66,0),1)</f>
        <v>#N/A</v>
      </c>
      <c r="L2763" s="44" t="e">
        <f t="shared" si="87"/>
        <v>#N/A</v>
      </c>
    </row>
    <row r="2764" spans="1:12" x14ac:dyDescent="0.3">
      <c r="A2764" s="15"/>
      <c r="B2764" s="24"/>
      <c r="C2764" s="16"/>
      <c r="D2764" s="16"/>
      <c r="E2764" s="15"/>
      <c r="F2764" s="15"/>
      <c r="G2764" s="16"/>
      <c r="I2764" t="e">
        <f>INDEX('Helper - Drop-downs'!$C$12:$C$24,MATCH(C2764,'Helper - Drop-downs'!$A$12:$A$24,0))</f>
        <v>#N/A</v>
      </c>
      <c r="J2764" s="44" t="str">
        <f t="shared" si="86"/>
        <v xml:space="preserve"> - </v>
      </c>
      <c r="K2764" s="44" t="e">
        <f>INDEX('Helper - Inputs'!$G$15:$G$66,MATCH(J2764,'Helper - Inputs'!$D$15:$D$66,0),1)</f>
        <v>#N/A</v>
      </c>
      <c r="L2764" s="44" t="e">
        <f t="shared" si="87"/>
        <v>#N/A</v>
      </c>
    </row>
    <row r="2765" spans="1:12" x14ac:dyDescent="0.3">
      <c r="A2765" s="15"/>
      <c r="B2765" s="24"/>
      <c r="C2765" s="16"/>
      <c r="D2765" s="16"/>
      <c r="E2765" s="15"/>
      <c r="F2765" s="15"/>
      <c r="G2765" s="16"/>
      <c r="I2765" t="e">
        <f>INDEX('Helper - Drop-downs'!$C$12:$C$24,MATCH(C2765,'Helper - Drop-downs'!$A$12:$A$24,0))</f>
        <v>#N/A</v>
      </c>
      <c r="J2765" s="44" t="str">
        <f t="shared" si="86"/>
        <v xml:space="preserve"> - </v>
      </c>
      <c r="K2765" s="44" t="e">
        <f>INDEX('Helper - Inputs'!$G$15:$G$66,MATCH(J2765,'Helper - Inputs'!$D$15:$D$66,0),1)</f>
        <v>#N/A</v>
      </c>
      <c r="L2765" s="44" t="e">
        <f t="shared" si="87"/>
        <v>#N/A</v>
      </c>
    </row>
    <row r="2766" spans="1:12" x14ac:dyDescent="0.3">
      <c r="A2766" s="15"/>
      <c r="B2766" s="24"/>
      <c r="C2766" s="16"/>
      <c r="D2766" s="16"/>
      <c r="E2766" s="15"/>
      <c r="F2766" s="15"/>
      <c r="G2766" s="16"/>
      <c r="I2766" t="e">
        <f>INDEX('Helper - Drop-downs'!$C$12:$C$24,MATCH(C2766,'Helper - Drop-downs'!$A$12:$A$24,0))</f>
        <v>#N/A</v>
      </c>
      <c r="J2766" s="44" t="str">
        <f t="shared" si="86"/>
        <v xml:space="preserve"> - </v>
      </c>
      <c r="K2766" s="44" t="e">
        <f>INDEX('Helper - Inputs'!$G$15:$G$66,MATCH(J2766,'Helper - Inputs'!$D$15:$D$66,0),1)</f>
        <v>#N/A</v>
      </c>
      <c r="L2766" s="44" t="e">
        <f t="shared" si="87"/>
        <v>#N/A</v>
      </c>
    </row>
    <row r="2767" spans="1:12" x14ac:dyDescent="0.3">
      <c r="A2767" s="15"/>
      <c r="B2767" s="24"/>
      <c r="C2767" s="16"/>
      <c r="D2767" s="16"/>
      <c r="E2767" s="15"/>
      <c r="F2767" s="15"/>
      <c r="G2767" s="16"/>
      <c r="I2767" t="e">
        <f>INDEX('Helper - Drop-downs'!$C$12:$C$24,MATCH(C2767,'Helper - Drop-downs'!$A$12:$A$24,0))</f>
        <v>#N/A</v>
      </c>
      <c r="J2767" s="44" t="str">
        <f t="shared" si="86"/>
        <v xml:space="preserve"> - </v>
      </c>
      <c r="K2767" s="44" t="e">
        <f>INDEX('Helper - Inputs'!$G$15:$G$66,MATCH(J2767,'Helper - Inputs'!$D$15:$D$66,0),1)</f>
        <v>#N/A</v>
      </c>
      <c r="L2767" s="44" t="e">
        <f t="shared" si="87"/>
        <v>#N/A</v>
      </c>
    </row>
    <row r="2768" spans="1:12" x14ac:dyDescent="0.3">
      <c r="A2768" s="15"/>
      <c r="B2768" s="24"/>
      <c r="C2768" s="16"/>
      <c r="D2768" s="16"/>
      <c r="E2768" s="15"/>
      <c r="F2768" s="15"/>
      <c r="G2768" s="16"/>
      <c r="I2768" t="e">
        <f>INDEX('Helper - Drop-downs'!$C$12:$C$24,MATCH(C2768,'Helper - Drop-downs'!$A$12:$A$24,0))</f>
        <v>#N/A</v>
      </c>
      <c r="J2768" s="44" t="str">
        <f t="shared" si="86"/>
        <v xml:space="preserve"> - </v>
      </c>
      <c r="K2768" s="44" t="e">
        <f>INDEX('Helper - Inputs'!$G$15:$G$66,MATCH(J2768,'Helper - Inputs'!$D$15:$D$66,0),1)</f>
        <v>#N/A</v>
      </c>
      <c r="L2768" s="44" t="e">
        <f t="shared" si="87"/>
        <v>#N/A</v>
      </c>
    </row>
    <row r="2769" spans="1:12" x14ac:dyDescent="0.3">
      <c r="A2769" s="15"/>
      <c r="B2769" s="24"/>
      <c r="C2769" s="16"/>
      <c r="D2769" s="16"/>
      <c r="E2769" s="15"/>
      <c r="F2769" s="15"/>
      <c r="G2769" s="16"/>
      <c r="I2769" t="e">
        <f>INDEX('Helper - Drop-downs'!$C$12:$C$24,MATCH(C2769,'Helper - Drop-downs'!$A$12:$A$24,0))</f>
        <v>#N/A</v>
      </c>
      <c r="J2769" s="44" t="str">
        <f t="shared" si="86"/>
        <v xml:space="preserve"> - </v>
      </c>
      <c r="K2769" s="44" t="e">
        <f>INDEX('Helper - Inputs'!$G$15:$G$66,MATCH(J2769,'Helper - Inputs'!$D$15:$D$66,0),1)</f>
        <v>#N/A</v>
      </c>
      <c r="L2769" s="44" t="e">
        <f t="shared" si="87"/>
        <v>#N/A</v>
      </c>
    </row>
    <row r="2770" spans="1:12" x14ac:dyDescent="0.3">
      <c r="A2770" s="15"/>
      <c r="B2770" s="24"/>
      <c r="C2770" s="16"/>
      <c r="D2770" s="16"/>
      <c r="E2770" s="15"/>
      <c r="F2770" s="15"/>
      <c r="G2770" s="16"/>
      <c r="I2770" t="e">
        <f>INDEX('Helper - Drop-downs'!$C$12:$C$24,MATCH(C2770,'Helper - Drop-downs'!$A$12:$A$24,0))</f>
        <v>#N/A</v>
      </c>
      <c r="J2770" s="44" t="str">
        <f t="shared" si="86"/>
        <v xml:space="preserve"> - </v>
      </c>
      <c r="K2770" s="44" t="e">
        <f>INDEX('Helper - Inputs'!$G$15:$G$66,MATCH(J2770,'Helper - Inputs'!$D$15:$D$66,0),1)</f>
        <v>#N/A</v>
      </c>
      <c r="L2770" s="44" t="e">
        <f t="shared" si="87"/>
        <v>#N/A</v>
      </c>
    </row>
    <row r="2771" spans="1:12" x14ac:dyDescent="0.3">
      <c r="A2771" s="15"/>
      <c r="B2771" s="24"/>
      <c r="C2771" s="16"/>
      <c r="D2771" s="16"/>
      <c r="E2771" s="15"/>
      <c r="F2771" s="15"/>
      <c r="G2771" s="16"/>
      <c r="I2771" t="e">
        <f>INDEX('Helper - Drop-downs'!$C$12:$C$24,MATCH(C2771,'Helper - Drop-downs'!$A$12:$A$24,0))</f>
        <v>#N/A</v>
      </c>
      <c r="J2771" s="44" t="str">
        <f t="shared" si="86"/>
        <v xml:space="preserve"> - </v>
      </c>
      <c r="K2771" s="44" t="e">
        <f>INDEX('Helper - Inputs'!$G$15:$G$66,MATCH(J2771,'Helper - Inputs'!$D$15:$D$66,0),1)</f>
        <v>#N/A</v>
      </c>
      <c r="L2771" s="44" t="e">
        <f t="shared" si="87"/>
        <v>#N/A</v>
      </c>
    </row>
    <row r="2772" spans="1:12" x14ac:dyDescent="0.3">
      <c r="A2772" s="15"/>
      <c r="B2772" s="24"/>
      <c r="C2772" s="16"/>
      <c r="D2772" s="16"/>
      <c r="E2772" s="15"/>
      <c r="F2772" s="15"/>
      <c r="G2772" s="16"/>
      <c r="I2772" t="e">
        <f>INDEX('Helper - Drop-downs'!$C$12:$C$24,MATCH(C2772,'Helper - Drop-downs'!$A$12:$A$24,0))</f>
        <v>#N/A</v>
      </c>
      <c r="J2772" s="44" t="str">
        <f t="shared" si="86"/>
        <v xml:space="preserve"> - </v>
      </c>
      <c r="K2772" s="44" t="e">
        <f>INDEX('Helper - Inputs'!$G$15:$G$66,MATCH(J2772,'Helper - Inputs'!$D$15:$D$66,0),1)</f>
        <v>#N/A</v>
      </c>
      <c r="L2772" s="44" t="e">
        <f t="shared" si="87"/>
        <v>#N/A</v>
      </c>
    </row>
    <row r="2773" spans="1:12" x14ac:dyDescent="0.3">
      <c r="A2773" s="15"/>
      <c r="B2773" s="24"/>
      <c r="C2773" s="16"/>
      <c r="D2773" s="16"/>
      <c r="E2773" s="15"/>
      <c r="F2773" s="15"/>
      <c r="G2773" s="16"/>
      <c r="I2773" t="e">
        <f>INDEX('Helper - Drop-downs'!$C$12:$C$24,MATCH(C2773,'Helper - Drop-downs'!$A$12:$A$24,0))</f>
        <v>#N/A</v>
      </c>
      <c r="J2773" s="44" t="str">
        <f t="shared" si="86"/>
        <v xml:space="preserve"> - </v>
      </c>
      <c r="K2773" s="44" t="e">
        <f>INDEX('Helper - Inputs'!$G$15:$G$66,MATCH(J2773,'Helper - Inputs'!$D$15:$D$66,0),1)</f>
        <v>#N/A</v>
      </c>
      <c r="L2773" s="44" t="e">
        <f t="shared" si="87"/>
        <v>#N/A</v>
      </c>
    </row>
    <row r="2774" spans="1:12" x14ac:dyDescent="0.3">
      <c r="A2774" s="15"/>
      <c r="B2774" s="24"/>
      <c r="C2774" s="16"/>
      <c r="D2774" s="16"/>
      <c r="E2774" s="15"/>
      <c r="F2774" s="15"/>
      <c r="G2774" s="16"/>
      <c r="I2774" t="e">
        <f>INDEX('Helper - Drop-downs'!$C$12:$C$24,MATCH(C2774,'Helper - Drop-downs'!$A$12:$A$24,0))</f>
        <v>#N/A</v>
      </c>
      <c r="J2774" s="44" t="str">
        <f t="shared" si="86"/>
        <v xml:space="preserve"> - </v>
      </c>
      <c r="K2774" s="44" t="e">
        <f>INDEX('Helper - Inputs'!$G$15:$G$66,MATCH(J2774,'Helper - Inputs'!$D$15:$D$66,0),1)</f>
        <v>#N/A</v>
      </c>
      <c r="L2774" s="44" t="e">
        <f t="shared" si="87"/>
        <v>#N/A</v>
      </c>
    </row>
    <row r="2775" spans="1:12" x14ac:dyDescent="0.3">
      <c r="A2775" s="15"/>
      <c r="B2775" s="24"/>
      <c r="C2775" s="16"/>
      <c r="D2775" s="16"/>
      <c r="E2775" s="15"/>
      <c r="F2775" s="15"/>
      <c r="G2775" s="16"/>
      <c r="I2775" t="e">
        <f>INDEX('Helper - Drop-downs'!$C$12:$C$24,MATCH(C2775,'Helper - Drop-downs'!$A$12:$A$24,0))</f>
        <v>#N/A</v>
      </c>
      <c r="J2775" s="44" t="str">
        <f t="shared" si="86"/>
        <v xml:space="preserve"> - </v>
      </c>
      <c r="K2775" s="44" t="e">
        <f>INDEX('Helper - Inputs'!$G$15:$G$66,MATCH(J2775,'Helper - Inputs'!$D$15:$D$66,0),1)</f>
        <v>#N/A</v>
      </c>
      <c r="L2775" s="44" t="e">
        <f t="shared" si="87"/>
        <v>#N/A</v>
      </c>
    </row>
    <row r="2776" spans="1:12" x14ac:dyDescent="0.3">
      <c r="A2776" s="15"/>
      <c r="B2776" s="24"/>
      <c r="C2776" s="16"/>
      <c r="D2776" s="16"/>
      <c r="E2776" s="15"/>
      <c r="F2776" s="15"/>
      <c r="G2776" s="16"/>
      <c r="I2776" t="e">
        <f>INDEX('Helper - Drop-downs'!$C$12:$C$24,MATCH(C2776,'Helper - Drop-downs'!$A$12:$A$24,0))</f>
        <v>#N/A</v>
      </c>
      <c r="J2776" s="44" t="str">
        <f t="shared" si="86"/>
        <v xml:space="preserve"> - </v>
      </c>
      <c r="K2776" s="44" t="e">
        <f>INDEX('Helper - Inputs'!$G$15:$G$66,MATCH(J2776,'Helper - Inputs'!$D$15:$D$66,0),1)</f>
        <v>#N/A</v>
      </c>
      <c r="L2776" s="44" t="e">
        <f t="shared" si="87"/>
        <v>#N/A</v>
      </c>
    </row>
    <row r="2777" spans="1:12" x14ac:dyDescent="0.3">
      <c r="A2777" s="15"/>
      <c r="B2777" s="24"/>
      <c r="C2777" s="16"/>
      <c r="D2777" s="16"/>
      <c r="E2777" s="15"/>
      <c r="F2777" s="15"/>
      <c r="G2777" s="16"/>
      <c r="I2777" t="e">
        <f>INDEX('Helper - Drop-downs'!$C$12:$C$24,MATCH(C2777,'Helper - Drop-downs'!$A$12:$A$24,0))</f>
        <v>#N/A</v>
      </c>
      <c r="J2777" s="44" t="str">
        <f t="shared" si="86"/>
        <v xml:space="preserve"> - </v>
      </c>
      <c r="K2777" s="44" t="e">
        <f>INDEX('Helper - Inputs'!$G$15:$G$66,MATCH(J2777,'Helper - Inputs'!$D$15:$D$66,0),1)</f>
        <v>#N/A</v>
      </c>
      <c r="L2777" s="44" t="e">
        <f t="shared" si="87"/>
        <v>#N/A</v>
      </c>
    </row>
    <row r="2778" spans="1:12" x14ac:dyDescent="0.3">
      <c r="A2778" s="15"/>
      <c r="B2778" s="24"/>
      <c r="C2778" s="16"/>
      <c r="D2778" s="16"/>
      <c r="E2778" s="15"/>
      <c r="F2778" s="15"/>
      <c r="G2778" s="16"/>
      <c r="I2778" t="e">
        <f>INDEX('Helper - Drop-downs'!$C$12:$C$24,MATCH(C2778,'Helper - Drop-downs'!$A$12:$A$24,0))</f>
        <v>#N/A</v>
      </c>
      <c r="J2778" s="44" t="str">
        <f t="shared" si="86"/>
        <v xml:space="preserve"> - </v>
      </c>
      <c r="K2778" s="44" t="e">
        <f>INDEX('Helper - Inputs'!$G$15:$G$66,MATCH(J2778,'Helper - Inputs'!$D$15:$D$66,0),1)</f>
        <v>#N/A</v>
      </c>
      <c r="L2778" s="44" t="e">
        <f t="shared" si="87"/>
        <v>#N/A</v>
      </c>
    </row>
    <row r="2779" spans="1:12" x14ac:dyDescent="0.3">
      <c r="A2779" s="15"/>
      <c r="B2779" s="24"/>
      <c r="C2779" s="16"/>
      <c r="D2779" s="16"/>
      <c r="E2779" s="15"/>
      <c r="F2779" s="15"/>
      <c r="G2779" s="16"/>
      <c r="I2779" t="e">
        <f>INDEX('Helper - Drop-downs'!$C$12:$C$24,MATCH(C2779,'Helper - Drop-downs'!$A$12:$A$24,0))</f>
        <v>#N/A</v>
      </c>
      <c r="J2779" s="44" t="str">
        <f t="shared" si="86"/>
        <v xml:space="preserve"> - </v>
      </c>
      <c r="K2779" s="44" t="e">
        <f>INDEX('Helper - Inputs'!$G$15:$G$66,MATCH(J2779,'Helper - Inputs'!$D$15:$D$66,0),1)</f>
        <v>#N/A</v>
      </c>
      <c r="L2779" s="44" t="e">
        <f t="shared" si="87"/>
        <v>#N/A</v>
      </c>
    </row>
    <row r="2780" spans="1:12" x14ac:dyDescent="0.3">
      <c r="A2780" s="15"/>
      <c r="B2780" s="24"/>
      <c r="C2780" s="16"/>
      <c r="D2780" s="16"/>
      <c r="E2780" s="15"/>
      <c r="F2780" s="15"/>
      <c r="G2780" s="16"/>
      <c r="I2780" t="e">
        <f>INDEX('Helper - Drop-downs'!$C$12:$C$24,MATCH(C2780,'Helper - Drop-downs'!$A$12:$A$24,0))</f>
        <v>#N/A</v>
      </c>
      <c r="J2780" s="44" t="str">
        <f t="shared" si="86"/>
        <v xml:space="preserve"> - </v>
      </c>
      <c r="K2780" s="44" t="e">
        <f>INDEX('Helper - Inputs'!$G$15:$G$66,MATCH(J2780,'Helper - Inputs'!$D$15:$D$66,0),1)</f>
        <v>#N/A</v>
      </c>
      <c r="L2780" s="44" t="e">
        <f t="shared" si="87"/>
        <v>#N/A</v>
      </c>
    </row>
    <row r="2781" spans="1:12" x14ac:dyDescent="0.3">
      <c r="A2781" s="15"/>
      <c r="B2781" s="24"/>
      <c r="C2781" s="16"/>
      <c r="D2781" s="16"/>
      <c r="E2781" s="15"/>
      <c r="F2781" s="15"/>
      <c r="G2781" s="16"/>
      <c r="I2781" t="e">
        <f>INDEX('Helper - Drop-downs'!$C$12:$C$24,MATCH(C2781,'Helper - Drop-downs'!$A$12:$A$24,0))</f>
        <v>#N/A</v>
      </c>
      <c r="J2781" s="44" t="str">
        <f t="shared" si="86"/>
        <v xml:space="preserve"> - </v>
      </c>
      <c r="K2781" s="44" t="e">
        <f>INDEX('Helper - Inputs'!$G$15:$G$66,MATCH(J2781,'Helper - Inputs'!$D$15:$D$66,0),1)</f>
        <v>#N/A</v>
      </c>
      <c r="L2781" s="44" t="e">
        <f t="shared" si="87"/>
        <v>#N/A</v>
      </c>
    </row>
    <row r="2782" spans="1:12" x14ac:dyDescent="0.3">
      <c r="A2782" s="15"/>
      <c r="B2782" s="24"/>
      <c r="C2782" s="16"/>
      <c r="D2782" s="16"/>
      <c r="E2782" s="15"/>
      <c r="F2782" s="15"/>
      <c r="G2782" s="16"/>
      <c r="I2782" t="e">
        <f>INDEX('Helper - Drop-downs'!$C$12:$C$24,MATCH(C2782,'Helper - Drop-downs'!$A$12:$A$24,0))</f>
        <v>#N/A</v>
      </c>
      <c r="J2782" s="44" t="str">
        <f t="shared" si="86"/>
        <v xml:space="preserve"> - </v>
      </c>
      <c r="K2782" s="44" t="e">
        <f>INDEX('Helper - Inputs'!$G$15:$G$66,MATCH(J2782,'Helper - Inputs'!$D$15:$D$66,0),1)</f>
        <v>#N/A</v>
      </c>
      <c r="L2782" s="44" t="e">
        <f t="shared" si="87"/>
        <v>#N/A</v>
      </c>
    </row>
    <row r="2783" spans="1:12" x14ac:dyDescent="0.3">
      <c r="A2783" s="15"/>
      <c r="B2783" s="24"/>
      <c r="C2783" s="16"/>
      <c r="D2783" s="16"/>
      <c r="E2783" s="15"/>
      <c r="F2783" s="15"/>
      <c r="G2783" s="16"/>
      <c r="I2783" t="e">
        <f>INDEX('Helper - Drop-downs'!$C$12:$C$24,MATCH(C2783,'Helper - Drop-downs'!$A$12:$A$24,0))</f>
        <v>#N/A</v>
      </c>
      <c r="J2783" s="44" t="str">
        <f t="shared" si="86"/>
        <v xml:space="preserve"> - </v>
      </c>
      <c r="K2783" s="44" t="e">
        <f>INDEX('Helper - Inputs'!$G$15:$G$66,MATCH(J2783,'Helper - Inputs'!$D$15:$D$66,0),1)</f>
        <v>#N/A</v>
      </c>
      <c r="L2783" s="44" t="e">
        <f t="shared" si="87"/>
        <v>#N/A</v>
      </c>
    </row>
    <row r="2784" spans="1:12" x14ac:dyDescent="0.3">
      <c r="A2784" s="15"/>
      <c r="B2784" s="24"/>
      <c r="C2784" s="16"/>
      <c r="D2784" s="16"/>
      <c r="E2784" s="15"/>
      <c r="F2784" s="15"/>
      <c r="G2784" s="16"/>
      <c r="I2784" t="e">
        <f>INDEX('Helper - Drop-downs'!$C$12:$C$24,MATCH(C2784,'Helper - Drop-downs'!$A$12:$A$24,0))</f>
        <v>#N/A</v>
      </c>
      <c r="J2784" s="44" t="str">
        <f t="shared" si="86"/>
        <v xml:space="preserve"> - </v>
      </c>
      <c r="K2784" s="44" t="e">
        <f>INDEX('Helper - Inputs'!$G$15:$G$66,MATCH(J2784,'Helper - Inputs'!$D$15:$D$66,0),1)</f>
        <v>#N/A</v>
      </c>
      <c r="L2784" s="44" t="e">
        <f t="shared" si="87"/>
        <v>#N/A</v>
      </c>
    </row>
    <row r="2785" spans="1:12" x14ac:dyDescent="0.3">
      <c r="A2785" s="15"/>
      <c r="B2785" s="24"/>
      <c r="C2785" s="16"/>
      <c r="D2785" s="16"/>
      <c r="E2785" s="15"/>
      <c r="F2785" s="15"/>
      <c r="G2785" s="16"/>
      <c r="I2785" t="e">
        <f>INDEX('Helper - Drop-downs'!$C$12:$C$24,MATCH(C2785,'Helper - Drop-downs'!$A$12:$A$24,0))</f>
        <v>#N/A</v>
      </c>
      <c r="J2785" s="44" t="str">
        <f t="shared" si="86"/>
        <v xml:space="preserve"> - </v>
      </c>
      <c r="K2785" s="44" t="e">
        <f>INDEX('Helper - Inputs'!$G$15:$G$66,MATCH(J2785,'Helper - Inputs'!$D$15:$D$66,0),1)</f>
        <v>#N/A</v>
      </c>
      <c r="L2785" s="44" t="e">
        <f t="shared" si="87"/>
        <v>#N/A</v>
      </c>
    </row>
    <row r="2786" spans="1:12" x14ac:dyDescent="0.3">
      <c r="A2786" s="15"/>
      <c r="B2786" s="24"/>
      <c r="C2786" s="16"/>
      <c r="D2786" s="16"/>
      <c r="E2786" s="15"/>
      <c r="F2786" s="15"/>
      <c r="G2786" s="16"/>
      <c r="I2786" t="e">
        <f>INDEX('Helper - Drop-downs'!$C$12:$C$24,MATCH(C2786,'Helper - Drop-downs'!$A$12:$A$24,0))</f>
        <v>#N/A</v>
      </c>
      <c r="J2786" s="44" t="str">
        <f t="shared" si="86"/>
        <v xml:space="preserve"> - </v>
      </c>
      <c r="K2786" s="44" t="e">
        <f>INDEX('Helper - Inputs'!$G$15:$G$66,MATCH(J2786,'Helper - Inputs'!$D$15:$D$66,0),1)</f>
        <v>#N/A</v>
      </c>
      <c r="L2786" s="44" t="e">
        <f t="shared" si="87"/>
        <v>#N/A</v>
      </c>
    </row>
    <row r="2787" spans="1:12" x14ac:dyDescent="0.3">
      <c r="A2787" s="15"/>
      <c r="B2787" s="24"/>
      <c r="C2787" s="16"/>
      <c r="D2787" s="16"/>
      <c r="E2787" s="15"/>
      <c r="F2787" s="15"/>
      <c r="G2787" s="16"/>
      <c r="I2787" t="e">
        <f>INDEX('Helper - Drop-downs'!$C$12:$C$24,MATCH(C2787,'Helper - Drop-downs'!$A$12:$A$24,0))</f>
        <v>#N/A</v>
      </c>
      <c r="J2787" s="44" t="str">
        <f t="shared" si="86"/>
        <v xml:space="preserve"> - </v>
      </c>
      <c r="K2787" s="44" t="e">
        <f>INDEX('Helper - Inputs'!$G$15:$G$66,MATCH(J2787,'Helper - Inputs'!$D$15:$D$66,0),1)</f>
        <v>#N/A</v>
      </c>
      <c r="L2787" s="44" t="e">
        <f t="shared" si="87"/>
        <v>#N/A</v>
      </c>
    </row>
    <row r="2788" spans="1:12" x14ac:dyDescent="0.3">
      <c r="A2788" s="15"/>
      <c r="B2788" s="24"/>
      <c r="C2788" s="16"/>
      <c r="D2788" s="16"/>
      <c r="E2788" s="15"/>
      <c r="F2788" s="15"/>
      <c r="G2788" s="16"/>
      <c r="I2788" t="e">
        <f>INDEX('Helper - Drop-downs'!$C$12:$C$24,MATCH(C2788,'Helper - Drop-downs'!$A$12:$A$24,0))</f>
        <v>#N/A</v>
      </c>
      <c r="J2788" s="44" t="str">
        <f t="shared" si="86"/>
        <v xml:space="preserve"> - </v>
      </c>
      <c r="K2788" s="44" t="e">
        <f>INDEX('Helper - Inputs'!$G$15:$G$66,MATCH(J2788,'Helper - Inputs'!$D$15:$D$66,0),1)</f>
        <v>#N/A</v>
      </c>
      <c r="L2788" s="44" t="e">
        <f t="shared" si="87"/>
        <v>#N/A</v>
      </c>
    </row>
    <row r="2789" spans="1:12" x14ac:dyDescent="0.3">
      <c r="A2789" s="15"/>
      <c r="B2789" s="24"/>
      <c r="C2789" s="16"/>
      <c r="D2789" s="16"/>
      <c r="E2789" s="15"/>
      <c r="F2789" s="15"/>
      <c r="G2789" s="16"/>
      <c r="I2789" t="e">
        <f>INDEX('Helper - Drop-downs'!$C$12:$C$24,MATCH(C2789,'Helper - Drop-downs'!$A$12:$A$24,0))</f>
        <v>#N/A</v>
      </c>
      <c r="J2789" s="44" t="str">
        <f t="shared" si="86"/>
        <v xml:space="preserve"> - </v>
      </c>
      <c r="K2789" s="44" t="e">
        <f>INDEX('Helper - Inputs'!$G$15:$G$66,MATCH(J2789,'Helper - Inputs'!$D$15:$D$66,0),1)</f>
        <v>#N/A</v>
      </c>
      <c r="L2789" s="44" t="e">
        <f t="shared" si="87"/>
        <v>#N/A</v>
      </c>
    </row>
    <row r="2790" spans="1:12" x14ac:dyDescent="0.3">
      <c r="A2790" s="15"/>
      <c r="B2790" s="24"/>
      <c r="C2790" s="16"/>
      <c r="D2790" s="16"/>
      <c r="E2790" s="15"/>
      <c r="F2790" s="15"/>
      <c r="G2790" s="16"/>
      <c r="I2790" t="e">
        <f>INDEX('Helper - Drop-downs'!$C$12:$C$24,MATCH(C2790,'Helper - Drop-downs'!$A$12:$A$24,0))</f>
        <v>#N/A</v>
      </c>
      <c r="J2790" s="44" t="str">
        <f t="shared" si="86"/>
        <v xml:space="preserve"> - </v>
      </c>
      <c r="K2790" s="44" t="e">
        <f>INDEX('Helper - Inputs'!$G$15:$G$66,MATCH(J2790,'Helper - Inputs'!$D$15:$D$66,0),1)</f>
        <v>#N/A</v>
      </c>
      <c r="L2790" s="44" t="e">
        <f t="shared" si="87"/>
        <v>#N/A</v>
      </c>
    </row>
    <row r="2791" spans="1:12" x14ac:dyDescent="0.3">
      <c r="A2791" s="15"/>
      <c r="B2791" s="24"/>
      <c r="C2791" s="16"/>
      <c r="D2791" s="16"/>
      <c r="E2791" s="15"/>
      <c r="F2791" s="15"/>
      <c r="G2791" s="16"/>
      <c r="I2791" t="e">
        <f>INDEX('Helper - Drop-downs'!$C$12:$C$24,MATCH(C2791,'Helper - Drop-downs'!$A$12:$A$24,0))</f>
        <v>#N/A</v>
      </c>
      <c r="J2791" s="44" t="str">
        <f t="shared" si="86"/>
        <v xml:space="preserve"> - </v>
      </c>
      <c r="K2791" s="44" t="e">
        <f>INDEX('Helper - Inputs'!$G$15:$G$66,MATCH(J2791,'Helper - Inputs'!$D$15:$D$66,0),1)</f>
        <v>#N/A</v>
      </c>
      <c r="L2791" s="44" t="e">
        <f t="shared" si="87"/>
        <v>#N/A</v>
      </c>
    </row>
    <row r="2792" spans="1:12" x14ac:dyDescent="0.3">
      <c r="A2792" s="15"/>
      <c r="B2792" s="24"/>
      <c r="C2792" s="16"/>
      <c r="D2792" s="16"/>
      <c r="E2792" s="15"/>
      <c r="F2792" s="15"/>
      <c r="G2792" s="16"/>
      <c r="I2792" t="e">
        <f>INDEX('Helper - Drop-downs'!$C$12:$C$24,MATCH(C2792,'Helper - Drop-downs'!$A$12:$A$24,0))</f>
        <v>#N/A</v>
      </c>
      <c r="J2792" s="44" t="str">
        <f t="shared" si="86"/>
        <v xml:space="preserve"> - </v>
      </c>
      <c r="K2792" s="44" t="e">
        <f>INDEX('Helper - Inputs'!$G$15:$G$66,MATCH(J2792,'Helper - Inputs'!$D$15:$D$66,0),1)</f>
        <v>#N/A</v>
      </c>
      <c r="L2792" s="44" t="e">
        <f t="shared" si="87"/>
        <v>#N/A</v>
      </c>
    </row>
    <row r="2793" spans="1:12" x14ac:dyDescent="0.3">
      <c r="A2793" s="15"/>
      <c r="B2793" s="24"/>
      <c r="C2793" s="16"/>
      <c r="D2793" s="16"/>
      <c r="E2793" s="15"/>
      <c r="F2793" s="15"/>
      <c r="G2793" s="16"/>
      <c r="I2793" t="e">
        <f>INDEX('Helper - Drop-downs'!$C$12:$C$24,MATCH(C2793,'Helper - Drop-downs'!$A$12:$A$24,0))</f>
        <v>#N/A</v>
      </c>
      <c r="J2793" s="44" t="str">
        <f t="shared" si="86"/>
        <v xml:space="preserve"> - </v>
      </c>
      <c r="K2793" s="44" t="e">
        <f>INDEX('Helper - Inputs'!$G$15:$G$66,MATCH(J2793,'Helper - Inputs'!$D$15:$D$66,0),1)</f>
        <v>#N/A</v>
      </c>
      <c r="L2793" s="44" t="e">
        <f t="shared" si="87"/>
        <v>#N/A</v>
      </c>
    </row>
    <row r="2794" spans="1:12" x14ac:dyDescent="0.3">
      <c r="A2794" s="15"/>
      <c r="B2794" s="24"/>
      <c r="C2794" s="16"/>
      <c r="D2794" s="16"/>
      <c r="E2794" s="15"/>
      <c r="F2794" s="15"/>
      <c r="G2794" s="16"/>
      <c r="I2794" t="e">
        <f>INDEX('Helper - Drop-downs'!$C$12:$C$24,MATCH(C2794,'Helper - Drop-downs'!$A$12:$A$24,0))</f>
        <v>#N/A</v>
      </c>
      <c r="J2794" s="44" t="str">
        <f t="shared" si="86"/>
        <v xml:space="preserve"> - </v>
      </c>
      <c r="K2794" s="44" t="e">
        <f>INDEX('Helper - Inputs'!$G$15:$G$66,MATCH(J2794,'Helper - Inputs'!$D$15:$D$66,0),1)</f>
        <v>#N/A</v>
      </c>
      <c r="L2794" s="44" t="e">
        <f t="shared" si="87"/>
        <v>#N/A</v>
      </c>
    </row>
    <row r="2795" spans="1:12" x14ac:dyDescent="0.3">
      <c r="A2795" s="15"/>
      <c r="B2795" s="24"/>
      <c r="C2795" s="16"/>
      <c r="D2795" s="16"/>
      <c r="E2795" s="15"/>
      <c r="F2795" s="15"/>
      <c r="G2795" s="16"/>
      <c r="I2795" t="e">
        <f>INDEX('Helper - Drop-downs'!$C$12:$C$24,MATCH(C2795,'Helper - Drop-downs'!$A$12:$A$24,0))</f>
        <v>#N/A</v>
      </c>
      <c r="J2795" s="44" t="str">
        <f t="shared" si="86"/>
        <v xml:space="preserve"> - </v>
      </c>
      <c r="K2795" s="44" t="e">
        <f>INDEX('Helper - Inputs'!$G$15:$G$66,MATCH(J2795,'Helper - Inputs'!$D$15:$D$66,0),1)</f>
        <v>#N/A</v>
      </c>
      <c r="L2795" s="44" t="e">
        <f t="shared" si="87"/>
        <v>#N/A</v>
      </c>
    </row>
    <row r="2796" spans="1:12" x14ac:dyDescent="0.3">
      <c r="A2796" s="15"/>
      <c r="B2796" s="24"/>
      <c r="C2796" s="16"/>
      <c r="D2796" s="16"/>
      <c r="E2796" s="15"/>
      <c r="F2796" s="15"/>
      <c r="G2796" s="16"/>
      <c r="I2796" t="e">
        <f>INDEX('Helper - Drop-downs'!$C$12:$C$24,MATCH(C2796,'Helper - Drop-downs'!$A$12:$A$24,0))</f>
        <v>#N/A</v>
      </c>
      <c r="J2796" s="44" t="str">
        <f t="shared" si="86"/>
        <v xml:space="preserve"> - </v>
      </c>
      <c r="K2796" s="44" t="e">
        <f>INDEX('Helper - Inputs'!$G$15:$G$66,MATCH(J2796,'Helper - Inputs'!$D$15:$D$66,0),1)</f>
        <v>#N/A</v>
      </c>
      <c r="L2796" s="44" t="e">
        <f t="shared" si="87"/>
        <v>#N/A</v>
      </c>
    </row>
    <row r="2797" spans="1:12" x14ac:dyDescent="0.3">
      <c r="A2797" s="15"/>
      <c r="B2797" s="24"/>
      <c r="C2797" s="16"/>
      <c r="D2797" s="16"/>
      <c r="E2797" s="15"/>
      <c r="F2797" s="15"/>
      <c r="G2797" s="16"/>
      <c r="I2797" t="e">
        <f>INDEX('Helper - Drop-downs'!$C$12:$C$24,MATCH(C2797,'Helper - Drop-downs'!$A$12:$A$24,0))</f>
        <v>#N/A</v>
      </c>
      <c r="J2797" s="44" t="str">
        <f t="shared" si="86"/>
        <v xml:space="preserve"> - </v>
      </c>
      <c r="K2797" s="44" t="e">
        <f>INDEX('Helper - Inputs'!$G$15:$G$66,MATCH(J2797,'Helper - Inputs'!$D$15:$D$66,0),1)</f>
        <v>#N/A</v>
      </c>
      <c r="L2797" s="44" t="e">
        <f t="shared" si="87"/>
        <v>#N/A</v>
      </c>
    </row>
    <row r="2798" spans="1:12" x14ac:dyDescent="0.3">
      <c r="A2798" s="15"/>
      <c r="B2798" s="24"/>
      <c r="C2798" s="16"/>
      <c r="D2798" s="16"/>
      <c r="E2798" s="15"/>
      <c r="F2798" s="15"/>
      <c r="G2798" s="16"/>
      <c r="I2798" t="e">
        <f>INDEX('Helper - Drop-downs'!$C$12:$C$24,MATCH(C2798,'Helper - Drop-downs'!$A$12:$A$24,0))</f>
        <v>#N/A</v>
      </c>
      <c r="J2798" s="44" t="str">
        <f t="shared" si="86"/>
        <v xml:space="preserve"> - </v>
      </c>
      <c r="K2798" s="44" t="e">
        <f>INDEX('Helper - Inputs'!$G$15:$G$66,MATCH(J2798,'Helper - Inputs'!$D$15:$D$66,0),1)</f>
        <v>#N/A</v>
      </c>
      <c r="L2798" s="44" t="e">
        <f t="shared" si="87"/>
        <v>#N/A</v>
      </c>
    </row>
    <row r="2799" spans="1:12" x14ac:dyDescent="0.3">
      <c r="A2799" s="15"/>
      <c r="B2799" s="24"/>
      <c r="C2799" s="16"/>
      <c r="D2799" s="16"/>
      <c r="E2799" s="15"/>
      <c r="F2799" s="15"/>
      <c r="G2799" s="16"/>
      <c r="I2799" t="e">
        <f>INDEX('Helper - Drop-downs'!$C$12:$C$24,MATCH(C2799,'Helper - Drop-downs'!$A$12:$A$24,0))</f>
        <v>#N/A</v>
      </c>
      <c r="J2799" s="44" t="str">
        <f t="shared" si="86"/>
        <v xml:space="preserve"> - </v>
      </c>
      <c r="K2799" s="44" t="e">
        <f>INDEX('Helper - Inputs'!$G$15:$G$66,MATCH(J2799,'Helper - Inputs'!$D$15:$D$66,0),1)</f>
        <v>#N/A</v>
      </c>
      <c r="L2799" s="44" t="e">
        <f t="shared" si="87"/>
        <v>#N/A</v>
      </c>
    </row>
    <row r="2800" spans="1:12" x14ac:dyDescent="0.3">
      <c r="A2800" s="15"/>
      <c r="B2800" s="24"/>
      <c r="C2800" s="16"/>
      <c r="D2800" s="16"/>
      <c r="E2800" s="15"/>
      <c r="F2800" s="15"/>
      <c r="G2800" s="16"/>
      <c r="I2800" t="e">
        <f>INDEX('Helper - Drop-downs'!$C$12:$C$24,MATCH(C2800,'Helper - Drop-downs'!$A$12:$A$24,0))</f>
        <v>#N/A</v>
      </c>
      <c r="J2800" s="44" t="str">
        <f t="shared" si="86"/>
        <v xml:space="preserve"> - </v>
      </c>
      <c r="K2800" s="44" t="e">
        <f>INDEX('Helper - Inputs'!$G$15:$G$66,MATCH(J2800,'Helper - Inputs'!$D$15:$D$66,0),1)</f>
        <v>#N/A</v>
      </c>
      <c r="L2800" s="44" t="e">
        <f t="shared" si="87"/>
        <v>#N/A</v>
      </c>
    </row>
    <row r="2801" spans="1:12" x14ac:dyDescent="0.3">
      <c r="A2801" s="15"/>
      <c r="B2801" s="24"/>
      <c r="C2801" s="16"/>
      <c r="D2801" s="16"/>
      <c r="E2801" s="15"/>
      <c r="F2801" s="15"/>
      <c r="G2801" s="16"/>
      <c r="I2801" t="e">
        <f>INDEX('Helper - Drop-downs'!$C$12:$C$24,MATCH(C2801,'Helper - Drop-downs'!$A$12:$A$24,0))</f>
        <v>#N/A</v>
      </c>
      <c r="J2801" s="44" t="str">
        <f t="shared" si="86"/>
        <v xml:space="preserve"> - </v>
      </c>
      <c r="K2801" s="44" t="e">
        <f>INDEX('Helper - Inputs'!$G$15:$G$66,MATCH(J2801,'Helper - Inputs'!$D$15:$D$66,0),1)</f>
        <v>#N/A</v>
      </c>
      <c r="L2801" s="44" t="e">
        <f t="shared" si="87"/>
        <v>#N/A</v>
      </c>
    </row>
    <row r="2802" spans="1:12" x14ac:dyDescent="0.3">
      <c r="A2802" s="15"/>
      <c r="B2802" s="24"/>
      <c r="C2802" s="16"/>
      <c r="D2802" s="16"/>
      <c r="E2802" s="15"/>
      <c r="F2802" s="15"/>
      <c r="G2802" s="16"/>
      <c r="I2802" t="e">
        <f>INDEX('Helper - Drop-downs'!$C$12:$C$24,MATCH(C2802,'Helper - Drop-downs'!$A$12:$A$24,0))</f>
        <v>#N/A</v>
      </c>
      <c r="J2802" s="44" t="str">
        <f t="shared" si="86"/>
        <v xml:space="preserve"> - </v>
      </c>
      <c r="K2802" s="44" t="e">
        <f>INDEX('Helper - Inputs'!$G$15:$G$66,MATCH(J2802,'Helper - Inputs'!$D$15:$D$66,0),1)</f>
        <v>#N/A</v>
      </c>
      <c r="L2802" s="44" t="e">
        <f t="shared" si="87"/>
        <v>#N/A</v>
      </c>
    </row>
    <row r="2803" spans="1:12" x14ac:dyDescent="0.3">
      <c r="A2803" s="15"/>
      <c r="B2803" s="24"/>
      <c r="C2803" s="16"/>
      <c r="D2803" s="16"/>
      <c r="E2803" s="15"/>
      <c r="F2803" s="15"/>
      <c r="G2803" s="16"/>
      <c r="I2803" t="e">
        <f>INDEX('Helper - Drop-downs'!$C$12:$C$24,MATCH(C2803,'Helper - Drop-downs'!$A$12:$A$24,0))</f>
        <v>#N/A</v>
      </c>
      <c r="J2803" s="44" t="str">
        <f t="shared" si="86"/>
        <v xml:space="preserve"> - </v>
      </c>
      <c r="K2803" s="44" t="e">
        <f>INDEX('Helper - Inputs'!$G$15:$G$66,MATCH(J2803,'Helper - Inputs'!$D$15:$D$66,0),1)</f>
        <v>#N/A</v>
      </c>
      <c r="L2803" s="44" t="e">
        <f t="shared" si="87"/>
        <v>#N/A</v>
      </c>
    </row>
    <row r="2804" spans="1:12" x14ac:dyDescent="0.3">
      <c r="A2804" s="15"/>
      <c r="B2804" s="24"/>
      <c r="C2804" s="16"/>
      <c r="D2804" s="16"/>
      <c r="E2804" s="15"/>
      <c r="F2804" s="15"/>
      <c r="G2804" s="16"/>
      <c r="I2804" t="e">
        <f>INDEX('Helper - Drop-downs'!$C$12:$C$24,MATCH(C2804,'Helper - Drop-downs'!$A$12:$A$24,0))</f>
        <v>#N/A</v>
      </c>
      <c r="J2804" s="44" t="str">
        <f t="shared" si="86"/>
        <v xml:space="preserve"> - </v>
      </c>
      <c r="K2804" s="44" t="e">
        <f>INDEX('Helper - Inputs'!$G$15:$G$66,MATCH(J2804,'Helper - Inputs'!$D$15:$D$66,0),1)</f>
        <v>#N/A</v>
      </c>
      <c r="L2804" s="44" t="e">
        <f t="shared" si="87"/>
        <v>#N/A</v>
      </c>
    </row>
    <row r="2805" spans="1:12" x14ac:dyDescent="0.3">
      <c r="A2805" s="15"/>
      <c r="B2805" s="24"/>
      <c r="C2805" s="16"/>
      <c r="D2805" s="16"/>
      <c r="E2805" s="15"/>
      <c r="F2805" s="15"/>
      <c r="G2805" s="16"/>
      <c r="I2805" t="e">
        <f>INDEX('Helper - Drop-downs'!$C$12:$C$24,MATCH(C2805,'Helper - Drop-downs'!$A$12:$A$24,0))</f>
        <v>#N/A</v>
      </c>
      <c r="J2805" s="44" t="str">
        <f t="shared" si="86"/>
        <v xml:space="preserve"> - </v>
      </c>
      <c r="K2805" s="44" t="e">
        <f>INDEX('Helper - Inputs'!$G$15:$G$66,MATCH(J2805,'Helper - Inputs'!$D$15:$D$66,0),1)</f>
        <v>#N/A</v>
      </c>
      <c r="L2805" s="44" t="e">
        <f t="shared" si="87"/>
        <v>#N/A</v>
      </c>
    </row>
    <row r="2806" spans="1:12" x14ac:dyDescent="0.3">
      <c r="A2806" s="15"/>
      <c r="B2806" s="24"/>
      <c r="C2806" s="16"/>
      <c r="D2806" s="16"/>
      <c r="E2806" s="15"/>
      <c r="F2806" s="15"/>
      <c r="G2806" s="16"/>
      <c r="I2806" t="e">
        <f>INDEX('Helper - Drop-downs'!$C$12:$C$24,MATCH(C2806,'Helper - Drop-downs'!$A$12:$A$24,0))</f>
        <v>#N/A</v>
      </c>
      <c r="J2806" s="44" t="str">
        <f t="shared" si="86"/>
        <v xml:space="preserve"> - </v>
      </c>
      <c r="K2806" s="44" t="e">
        <f>INDEX('Helper - Inputs'!$G$15:$G$66,MATCH(J2806,'Helper - Inputs'!$D$15:$D$66,0),1)</f>
        <v>#N/A</v>
      </c>
      <c r="L2806" s="44" t="e">
        <f t="shared" si="87"/>
        <v>#N/A</v>
      </c>
    </row>
    <row r="2807" spans="1:12" x14ac:dyDescent="0.3">
      <c r="A2807" s="15"/>
      <c r="B2807" s="24"/>
      <c r="C2807" s="16"/>
      <c r="D2807" s="16"/>
      <c r="E2807" s="15"/>
      <c r="F2807" s="15"/>
      <c r="G2807" s="16"/>
      <c r="I2807" t="e">
        <f>INDEX('Helper - Drop-downs'!$C$12:$C$24,MATCH(C2807,'Helper - Drop-downs'!$A$12:$A$24,0))</f>
        <v>#N/A</v>
      </c>
      <c r="J2807" s="44" t="str">
        <f t="shared" si="86"/>
        <v xml:space="preserve"> - </v>
      </c>
      <c r="K2807" s="44" t="e">
        <f>INDEX('Helper - Inputs'!$G$15:$G$66,MATCH(J2807,'Helper - Inputs'!$D$15:$D$66,0),1)</f>
        <v>#N/A</v>
      </c>
      <c r="L2807" s="44" t="e">
        <f t="shared" si="87"/>
        <v>#N/A</v>
      </c>
    </row>
    <row r="2808" spans="1:12" x14ac:dyDescent="0.3">
      <c r="A2808" s="15"/>
      <c r="B2808" s="24"/>
      <c r="C2808" s="16"/>
      <c r="D2808" s="16"/>
      <c r="E2808" s="15"/>
      <c r="F2808" s="15"/>
      <c r="G2808" s="16"/>
      <c r="I2808" t="e">
        <f>INDEX('Helper - Drop-downs'!$C$12:$C$24,MATCH(C2808,'Helper - Drop-downs'!$A$12:$A$24,0))</f>
        <v>#N/A</v>
      </c>
      <c r="J2808" s="44" t="str">
        <f t="shared" si="86"/>
        <v xml:space="preserve"> - </v>
      </c>
      <c r="K2808" s="44" t="e">
        <f>INDEX('Helper - Inputs'!$G$15:$G$66,MATCH(J2808,'Helper - Inputs'!$D$15:$D$66,0),1)</f>
        <v>#N/A</v>
      </c>
      <c r="L2808" s="44" t="e">
        <f t="shared" si="87"/>
        <v>#N/A</v>
      </c>
    </row>
    <row r="2809" spans="1:12" x14ac:dyDescent="0.3">
      <c r="A2809" s="15"/>
      <c r="B2809" s="24"/>
      <c r="C2809" s="16"/>
      <c r="D2809" s="16"/>
      <c r="E2809" s="15"/>
      <c r="F2809" s="15"/>
      <c r="G2809" s="16"/>
      <c r="I2809" t="e">
        <f>INDEX('Helper - Drop-downs'!$C$12:$C$24,MATCH(C2809,'Helper - Drop-downs'!$A$12:$A$24,0))</f>
        <v>#N/A</v>
      </c>
      <c r="J2809" s="44" t="str">
        <f t="shared" si="86"/>
        <v xml:space="preserve"> - </v>
      </c>
      <c r="K2809" s="44" t="e">
        <f>INDEX('Helper - Inputs'!$G$15:$G$66,MATCH(J2809,'Helper - Inputs'!$D$15:$D$66,0),1)</f>
        <v>#N/A</v>
      </c>
      <c r="L2809" s="44" t="e">
        <f t="shared" si="87"/>
        <v>#N/A</v>
      </c>
    </row>
    <row r="2810" spans="1:12" x14ac:dyDescent="0.3">
      <c r="A2810" s="15"/>
      <c r="B2810" s="24"/>
      <c r="C2810" s="16"/>
      <c r="D2810" s="16"/>
      <c r="E2810" s="15"/>
      <c r="F2810" s="15"/>
      <c r="G2810" s="16"/>
      <c r="I2810" t="e">
        <f>INDEX('Helper - Drop-downs'!$C$12:$C$24,MATCH(C2810,'Helper - Drop-downs'!$A$12:$A$24,0))</f>
        <v>#N/A</v>
      </c>
      <c r="J2810" s="44" t="str">
        <f t="shared" si="86"/>
        <v xml:space="preserve"> - </v>
      </c>
      <c r="K2810" s="44" t="e">
        <f>INDEX('Helper - Inputs'!$G$15:$G$66,MATCH(J2810,'Helper - Inputs'!$D$15:$D$66,0),1)</f>
        <v>#N/A</v>
      </c>
      <c r="L2810" s="44" t="e">
        <f t="shared" si="87"/>
        <v>#N/A</v>
      </c>
    </row>
    <row r="2811" spans="1:12" x14ac:dyDescent="0.3">
      <c r="A2811" s="15"/>
      <c r="B2811" s="24"/>
      <c r="C2811" s="16"/>
      <c r="D2811" s="16"/>
      <c r="E2811" s="15"/>
      <c r="F2811" s="15"/>
      <c r="G2811" s="16"/>
      <c r="I2811" t="e">
        <f>INDEX('Helper - Drop-downs'!$C$12:$C$24,MATCH(C2811,'Helper - Drop-downs'!$A$12:$A$24,0))</f>
        <v>#N/A</v>
      </c>
      <c r="J2811" s="44" t="str">
        <f t="shared" si="86"/>
        <v xml:space="preserve"> - </v>
      </c>
      <c r="K2811" s="44" t="e">
        <f>INDEX('Helper - Inputs'!$G$15:$G$66,MATCH(J2811,'Helper - Inputs'!$D$15:$D$66,0),1)</f>
        <v>#N/A</v>
      </c>
      <c r="L2811" s="44" t="e">
        <f t="shared" si="87"/>
        <v>#N/A</v>
      </c>
    </row>
    <row r="2812" spans="1:12" x14ac:dyDescent="0.3">
      <c r="A2812" s="15"/>
      <c r="B2812" s="24"/>
      <c r="C2812" s="16"/>
      <c r="D2812" s="16"/>
      <c r="E2812" s="15"/>
      <c r="F2812" s="15"/>
      <c r="G2812" s="16"/>
      <c r="I2812" t="e">
        <f>INDEX('Helper - Drop-downs'!$C$12:$C$24,MATCH(C2812,'Helper - Drop-downs'!$A$12:$A$24,0))</f>
        <v>#N/A</v>
      </c>
      <c r="J2812" s="44" t="str">
        <f t="shared" si="86"/>
        <v xml:space="preserve"> - </v>
      </c>
      <c r="K2812" s="44" t="e">
        <f>INDEX('Helper - Inputs'!$G$15:$G$66,MATCH(J2812,'Helper - Inputs'!$D$15:$D$66,0),1)</f>
        <v>#N/A</v>
      </c>
      <c r="L2812" s="44" t="e">
        <f t="shared" si="87"/>
        <v>#N/A</v>
      </c>
    </row>
    <row r="2813" spans="1:12" x14ac:dyDescent="0.3">
      <c r="A2813" s="15"/>
      <c r="B2813" s="24"/>
      <c r="C2813" s="16"/>
      <c r="D2813" s="16"/>
      <c r="E2813" s="15"/>
      <c r="F2813" s="15"/>
      <c r="G2813" s="16"/>
      <c r="I2813" t="e">
        <f>INDEX('Helper - Drop-downs'!$C$12:$C$24,MATCH(C2813,'Helper - Drop-downs'!$A$12:$A$24,0))</f>
        <v>#N/A</v>
      </c>
      <c r="J2813" s="44" t="str">
        <f t="shared" si="86"/>
        <v xml:space="preserve"> - </v>
      </c>
      <c r="K2813" s="44" t="e">
        <f>INDEX('Helper - Inputs'!$G$15:$G$66,MATCH(J2813,'Helper - Inputs'!$D$15:$D$66,0),1)</f>
        <v>#N/A</v>
      </c>
      <c r="L2813" s="44" t="e">
        <f t="shared" si="87"/>
        <v>#N/A</v>
      </c>
    </row>
    <row r="2814" spans="1:12" x14ac:dyDescent="0.3">
      <c r="A2814" s="15"/>
      <c r="B2814" s="24"/>
      <c r="C2814" s="16"/>
      <c r="D2814" s="16"/>
      <c r="E2814" s="15"/>
      <c r="F2814" s="15"/>
      <c r="G2814" s="16"/>
      <c r="I2814" t="e">
        <f>INDEX('Helper - Drop-downs'!$C$12:$C$24,MATCH(C2814,'Helper - Drop-downs'!$A$12:$A$24,0))</f>
        <v>#N/A</v>
      </c>
      <c r="J2814" s="44" t="str">
        <f t="shared" si="86"/>
        <v xml:space="preserve"> - </v>
      </c>
      <c r="K2814" s="44" t="e">
        <f>INDEX('Helper - Inputs'!$G$15:$G$66,MATCH(J2814,'Helper - Inputs'!$D$15:$D$66,0),1)</f>
        <v>#N/A</v>
      </c>
      <c r="L2814" s="44" t="e">
        <f t="shared" si="87"/>
        <v>#N/A</v>
      </c>
    </row>
    <row r="2815" spans="1:12" x14ac:dyDescent="0.3">
      <c r="A2815" s="15"/>
      <c r="B2815" s="24"/>
      <c r="C2815" s="16"/>
      <c r="D2815" s="16"/>
      <c r="E2815" s="15"/>
      <c r="F2815" s="15"/>
      <c r="G2815" s="16"/>
      <c r="I2815" t="e">
        <f>INDEX('Helper - Drop-downs'!$C$12:$C$24,MATCH(C2815,'Helper - Drop-downs'!$A$12:$A$24,0))</f>
        <v>#N/A</v>
      </c>
      <c r="J2815" s="44" t="str">
        <f t="shared" si="86"/>
        <v xml:space="preserve"> - </v>
      </c>
      <c r="K2815" s="44" t="e">
        <f>INDEX('Helper - Inputs'!$G$15:$G$66,MATCH(J2815,'Helper - Inputs'!$D$15:$D$66,0),1)</f>
        <v>#N/A</v>
      </c>
      <c r="L2815" s="44" t="e">
        <f t="shared" si="87"/>
        <v>#N/A</v>
      </c>
    </row>
    <row r="2816" spans="1:12" x14ac:dyDescent="0.3">
      <c r="A2816" s="15"/>
      <c r="B2816" s="24"/>
      <c r="C2816" s="16"/>
      <c r="D2816" s="16"/>
      <c r="E2816" s="15"/>
      <c r="F2816" s="15"/>
      <c r="G2816" s="16"/>
      <c r="I2816" t="e">
        <f>INDEX('Helper - Drop-downs'!$C$12:$C$24,MATCH(C2816,'Helper - Drop-downs'!$A$12:$A$24,0))</f>
        <v>#N/A</v>
      </c>
      <c r="J2816" s="44" t="str">
        <f t="shared" si="86"/>
        <v xml:space="preserve"> - </v>
      </c>
      <c r="K2816" s="44" t="e">
        <f>INDEX('Helper - Inputs'!$G$15:$G$66,MATCH(J2816,'Helper - Inputs'!$D$15:$D$66,0),1)</f>
        <v>#N/A</v>
      </c>
      <c r="L2816" s="44" t="e">
        <f t="shared" si="87"/>
        <v>#N/A</v>
      </c>
    </row>
    <row r="2817" spans="1:12" x14ac:dyDescent="0.3">
      <c r="A2817" s="15"/>
      <c r="B2817" s="24"/>
      <c r="C2817" s="16"/>
      <c r="D2817" s="16"/>
      <c r="E2817" s="15"/>
      <c r="F2817" s="15"/>
      <c r="G2817" s="16"/>
      <c r="I2817" t="e">
        <f>INDEX('Helper - Drop-downs'!$C$12:$C$24,MATCH(C2817,'Helper - Drop-downs'!$A$12:$A$24,0))</f>
        <v>#N/A</v>
      </c>
      <c r="J2817" s="44" t="str">
        <f t="shared" si="86"/>
        <v xml:space="preserve"> - </v>
      </c>
      <c r="K2817" s="44" t="e">
        <f>INDEX('Helper - Inputs'!$G$15:$G$66,MATCH(J2817,'Helper - Inputs'!$D$15:$D$66,0),1)</f>
        <v>#N/A</v>
      </c>
      <c r="L2817" s="44" t="e">
        <f t="shared" si="87"/>
        <v>#N/A</v>
      </c>
    </row>
    <row r="2818" spans="1:12" x14ac:dyDescent="0.3">
      <c r="A2818" s="15"/>
      <c r="B2818" s="24"/>
      <c r="C2818" s="16"/>
      <c r="D2818" s="16"/>
      <c r="E2818" s="15"/>
      <c r="F2818" s="15"/>
      <c r="G2818" s="16"/>
      <c r="I2818" t="e">
        <f>INDEX('Helper - Drop-downs'!$C$12:$C$24,MATCH(C2818,'Helper - Drop-downs'!$A$12:$A$24,0))</f>
        <v>#N/A</v>
      </c>
      <c r="J2818" s="44" t="str">
        <f t="shared" si="86"/>
        <v xml:space="preserve"> - </v>
      </c>
      <c r="K2818" s="44" t="e">
        <f>INDEX('Helper - Inputs'!$G$15:$G$66,MATCH(J2818,'Helper - Inputs'!$D$15:$D$66,0),1)</f>
        <v>#N/A</v>
      </c>
      <c r="L2818" s="44" t="e">
        <f t="shared" si="87"/>
        <v>#N/A</v>
      </c>
    </row>
    <row r="2819" spans="1:12" x14ac:dyDescent="0.3">
      <c r="A2819" s="15"/>
      <c r="B2819" s="24"/>
      <c r="C2819" s="16"/>
      <c r="D2819" s="16"/>
      <c r="E2819" s="15"/>
      <c r="F2819" s="15"/>
      <c r="G2819" s="16"/>
      <c r="I2819" t="e">
        <f>INDEX('Helper - Drop-downs'!$C$12:$C$24,MATCH(C2819,'Helper - Drop-downs'!$A$12:$A$24,0))</f>
        <v>#N/A</v>
      </c>
      <c r="J2819" s="44" t="str">
        <f t="shared" si="86"/>
        <v xml:space="preserve"> - </v>
      </c>
      <c r="K2819" s="44" t="e">
        <f>INDEX('Helper - Inputs'!$G$15:$G$66,MATCH(J2819,'Helper - Inputs'!$D$15:$D$66,0),1)</f>
        <v>#N/A</v>
      </c>
      <c r="L2819" s="44" t="e">
        <f t="shared" si="87"/>
        <v>#N/A</v>
      </c>
    </row>
    <row r="2820" spans="1:12" x14ac:dyDescent="0.3">
      <c r="A2820" s="15"/>
      <c r="B2820" s="24"/>
      <c r="C2820" s="16"/>
      <c r="D2820" s="16"/>
      <c r="E2820" s="15"/>
      <c r="F2820" s="15"/>
      <c r="G2820" s="16"/>
      <c r="I2820" t="e">
        <f>INDEX('Helper - Drop-downs'!$C$12:$C$24,MATCH(C2820,'Helper - Drop-downs'!$A$12:$A$24,0))</f>
        <v>#N/A</v>
      </c>
      <c r="J2820" s="44" t="str">
        <f t="shared" si="86"/>
        <v xml:space="preserve"> - </v>
      </c>
      <c r="K2820" s="44" t="e">
        <f>INDEX('Helper - Inputs'!$G$15:$G$66,MATCH(J2820,'Helper - Inputs'!$D$15:$D$66,0),1)</f>
        <v>#N/A</v>
      </c>
      <c r="L2820" s="44" t="e">
        <f t="shared" si="87"/>
        <v>#N/A</v>
      </c>
    </row>
    <row r="2821" spans="1:12" x14ac:dyDescent="0.3">
      <c r="A2821" s="15"/>
      <c r="B2821" s="24"/>
      <c r="C2821" s="16"/>
      <c r="D2821" s="16"/>
      <c r="E2821" s="15"/>
      <c r="F2821" s="15"/>
      <c r="G2821" s="16"/>
      <c r="I2821" t="e">
        <f>INDEX('Helper - Drop-downs'!$C$12:$C$24,MATCH(C2821,'Helper - Drop-downs'!$A$12:$A$24,0))</f>
        <v>#N/A</v>
      </c>
      <c r="J2821" s="44" t="str">
        <f t="shared" si="86"/>
        <v xml:space="preserve"> - </v>
      </c>
      <c r="K2821" s="44" t="e">
        <f>INDEX('Helper - Inputs'!$G$15:$G$66,MATCH(J2821,'Helper - Inputs'!$D$15:$D$66,0),1)</f>
        <v>#N/A</v>
      </c>
      <c r="L2821" s="44" t="e">
        <f t="shared" si="87"/>
        <v>#N/A</v>
      </c>
    </row>
    <row r="2822" spans="1:12" x14ac:dyDescent="0.3">
      <c r="A2822" s="15"/>
      <c r="B2822" s="24"/>
      <c r="C2822" s="16"/>
      <c r="D2822" s="16"/>
      <c r="E2822" s="15"/>
      <c r="F2822" s="15"/>
      <c r="G2822" s="16"/>
      <c r="I2822" t="e">
        <f>INDEX('Helper - Drop-downs'!$C$12:$C$24,MATCH(C2822,'Helper - Drop-downs'!$A$12:$A$24,0))</f>
        <v>#N/A</v>
      </c>
      <c r="J2822" s="44" t="str">
        <f t="shared" ref="J2822:J2885" si="88">E2822&amp;" - "&amp;F2822</f>
        <v xml:space="preserve"> - </v>
      </c>
      <c r="K2822" s="44" t="e">
        <f>INDEX('Helper - Inputs'!$G$15:$G$66,MATCH(J2822,'Helper - Inputs'!$D$15:$D$66,0),1)</f>
        <v>#N/A</v>
      </c>
      <c r="L2822" s="44" t="e">
        <f t="shared" ref="L2822:L2885" si="89">E2822&amp;" - "&amp;K2822</f>
        <v>#N/A</v>
      </c>
    </row>
    <row r="2823" spans="1:12" x14ac:dyDescent="0.3">
      <c r="A2823" s="15"/>
      <c r="B2823" s="24"/>
      <c r="C2823" s="16"/>
      <c r="D2823" s="16"/>
      <c r="E2823" s="15"/>
      <c r="F2823" s="15"/>
      <c r="G2823" s="16"/>
      <c r="I2823" t="e">
        <f>INDEX('Helper - Drop-downs'!$C$12:$C$24,MATCH(C2823,'Helper - Drop-downs'!$A$12:$A$24,0))</f>
        <v>#N/A</v>
      </c>
      <c r="J2823" s="44" t="str">
        <f t="shared" si="88"/>
        <v xml:space="preserve"> - </v>
      </c>
      <c r="K2823" s="44" t="e">
        <f>INDEX('Helper - Inputs'!$G$15:$G$66,MATCH(J2823,'Helper - Inputs'!$D$15:$D$66,0),1)</f>
        <v>#N/A</v>
      </c>
      <c r="L2823" s="44" t="e">
        <f t="shared" si="89"/>
        <v>#N/A</v>
      </c>
    </row>
    <row r="2824" spans="1:12" x14ac:dyDescent="0.3">
      <c r="A2824" s="15"/>
      <c r="B2824" s="24"/>
      <c r="C2824" s="16"/>
      <c r="D2824" s="16"/>
      <c r="E2824" s="15"/>
      <c r="F2824" s="15"/>
      <c r="G2824" s="16"/>
      <c r="I2824" t="e">
        <f>INDEX('Helper - Drop-downs'!$C$12:$C$24,MATCH(C2824,'Helper - Drop-downs'!$A$12:$A$24,0))</f>
        <v>#N/A</v>
      </c>
      <c r="J2824" s="44" t="str">
        <f t="shared" si="88"/>
        <v xml:space="preserve"> - </v>
      </c>
      <c r="K2824" s="44" t="e">
        <f>INDEX('Helper - Inputs'!$G$15:$G$66,MATCH(J2824,'Helper - Inputs'!$D$15:$D$66,0),1)</f>
        <v>#N/A</v>
      </c>
      <c r="L2824" s="44" t="e">
        <f t="shared" si="89"/>
        <v>#N/A</v>
      </c>
    </row>
    <row r="2825" spans="1:12" x14ac:dyDescent="0.3">
      <c r="A2825" s="15"/>
      <c r="B2825" s="24"/>
      <c r="C2825" s="16"/>
      <c r="D2825" s="16"/>
      <c r="E2825" s="15"/>
      <c r="F2825" s="15"/>
      <c r="G2825" s="16"/>
      <c r="I2825" t="e">
        <f>INDEX('Helper - Drop-downs'!$C$12:$C$24,MATCH(C2825,'Helper - Drop-downs'!$A$12:$A$24,0))</f>
        <v>#N/A</v>
      </c>
      <c r="J2825" s="44" t="str">
        <f t="shared" si="88"/>
        <v xml:space="preserve"> - </v>
      </c>
      <c r="K2825" s="44" t="e">
        <f>INDEX('Helper - Inputs'!$G$15:$G$66,MATCH(J2825,'Helper - Inputs'!$D$15:$D$66,0),1)</f>
        <v>#N/A</v>
      </c>
      <c r="L2825" s="44" t="e">
        <f t="shared" si="89"/>
        <v>#N/A</v>
      </c>
    </row>
    <row r="2826" spans="1:12" x14ac:dyDescent="0.3">
      <c r="A2826" s="15"/>
      <c r="B2826" s="24"/>
      <c r="C2826" s="16"/>
      <c r="D2826" s="16"/>
      <c r="E2826" s="15"/>
      <c r="F2826" s="15"/>
      <c r="G2826" s="16"/>
      <c r="I2826" t="e">
        <f>INDEX('Helper - Drop-downs'!$C$12:$C$24,MATCH(C2826,'Helper - Drop-downs'!$A$12:$A$24,0))</f>
        <v>#N/A</v>
      </c>
      <c r="J2826" s="44" t="str">
        <f t="shared" si="88"/>
        <v xml:space="preserve"> - </v>
      </c>
      <c r="K2826" s="44" t="e">
        <f>INDEX('Helper - Inputs'!$G$15:$G$66,MATCH(J2826,'Helper - Inputs'!$D$15:$D$66,0),1)</f>
        <v>#N/A</v>
      </c>
      <c r="L2826" s="44" t="e">
        <f t="shared" si="89"/>
        <v>#N/A</v>
      </c>
    </row>
    <row r="2827" spans="1:12" x14ac:dyDescent="0.3">
      <c r="A2827" s="15"/>
      <c r="B2827" s="24"/>
      <c r="C2827" s="16"/>
      <c r="D2827" s="16"/>
      <c r="E2827" s="15"/>
      <c r="F2827" s="15"/>
      <c r="G2827" s="16"/>
      <c r="I2827" t="e">
        <f>INDEX('Helper - Drop-downs'!$C$12:$C$24,MATCH(C2827,'Helper - Drop-downs'!$A$12:$A$24,0))</f>
        <v>#N/A</v>
      </c>
      <c r="J2827" s="44" t="str">
        <f t="shared" si="88"/>
        <v xml:space="preserve"> - </v>
      </c>
      <c r="K2827" s="44" t="e">
        <f>INDEX('Helper - Inputs'!$G$15:$G$66,MATCH(J2827,'Helper - Inputs'!$D$15:$D$66,0),1)</f>
        <v>#N/A</v>
      </c>
      <c r="L2827" s="44" t="e">
        <f t="shared" si="89"/>
        <v>#N/A</v>
      </c>
    </row>
    <row r="2828" spans="1:12" x14ac:dyDescent="0.3">
      <c r="A2828" s="15"/>
      <c r="B2828" s="24"/>
      <c r="C2828" s="16"/>
      <c r="D2828" s="16"/>
      <c r="E2828" s="15"/>
      <c r="F2828" s="15"/>
      <c r="G2828" s="16"/>
      <c r="I2828" t="e">
        <f>INDEX('Helper - Drop-downs'!$C$12:$C$24,MATCH(C2828,'Helper - Drop-downs'!$A$12:$A$24,0))</f>
        <v>#N/A</v>
      </c>
      <c r="J2828" s="44" t="str">
        <f t="shared" si="88"/>
        <v xml:space="preserve"> - </v>
      </c>
      <c r="K2828" s="44" t="e">
        <f>INDEX('Helper - Inputs'!$G$15:$G$66,MATCH(J2828,'Helper - Inputs'!$D$15:$D$66,0),1)</f>
        <v>#N/A</v>
      </c>
      <c r="L2828" s="44" t="e">
        <f t="shared" si="89"/>
        <v>#N/A</v>
      </c>
    </row>
    <row r="2829" spans="1:12" x14ac:dyDescent="0.3">
      <c r="A2829" s="15"/>
      <c r="B2829" s="24"/>
      <c r="C2829" s="16"/>
      <c r="D2829" s="16"/>
      <c r="E2829" s="15"/>
      <c r="F2829" s="15"/>
      <c r="G2829" s="16"/>
      <c r="I2829" t="e">
        <f>INDEX('Helper - Drop-downs'!$C$12:$C$24,MATCH(C2829,'Helper - Drop-downs'!$A$12:$A$24,0))</f>
        <v>#N/A</v>
      </c>
      <c r="J2829" s="44" t="str">
        <f t="shared" si="88"/>
        <v xml:space="preserve"> - </v>
      </c>
      <c r="K2829" s="44" t="e">
        <f>INDEX('Helper - Inputs'!$G$15:$G$66,MATCH(J2829,'Helper - Inputs'!$D$15:$D$66,0),1)</f>
        <v>#N/A</v>
      </c>
      <c r="L2829" s="44" t="e">
        <f t="shared" si="89"/>
        <v>#N/A</v>
      </c>
    </row>
    <row r="2830" spans="1:12" x14ac:dyDescent="0.3">
      <c r="A2830" s="15"/>
      <c r="B2830" s="24"/>
      <c r="C2830" s="16"/>
      <c r="D2830" s="16"/>
      <c r="E2830" s="15"/>
      <c r="F2830" s="15"/>
      <c r="G2830" s="16"/>
      <c r="I2830" t="e">
        <f>INDEX('Helper - Drop-downs'!$C$12:$C$24,MATCH(C2830,'Helper - Drop-downs'!$A$12:$A$24,0))</f>
        <v>#N/A</v>
      </c>
      <c r="J2830" s="44" t="str">
        <f t="shared" si="88"/>
        <v xml:space="preserve"> - </v>
      </c>
      <c r="K2830" s="44" t="e">
        <f>INDEX('Helper - Inputs'!$G$15:$G$66,MATCH(J2830,'Helper - Inputs'!$D$15:$D$66,0),1)</f>
        <v>#N/A</v>
      </c>
      <c r="L2830" s="44" t="e">
        <f t="shared" si="89"/>
        <v>#N/A</v>
      </c>
    </row>
    <row r="2831" spans="1:12" x14ac:dyDescent="0.3">
      <c r="A2831" s="15"/>
      <c r="B2831" s="24"/>
      <c r="C2831" s="16"/>
      <c r="D2831" s="16"/>
      <c r="E2831" s="15"/>
      <c r="F2831" s="15"/>
      <c r="G2831" s="16"/>
      <c r="I2831" t="e">
        <f>INDEX('Helper - Drop-downs'!$C$12:$C$24,MATCH(C2831,'Helper - Drop-downs'!$A$12:$A$24,0))</f>
        <v>#N/A</v>
      </c>
      <c r="J2831" s="44" t="str">
        <f t="shared" si="88"/>
        <v xml:space="preserve"> - </v>
      </c>
      <c r="K2831" s="44" t="e">
        <f>INDEX('Helper - Inputs'!$G$15:$G$66,MATCH(J2831,'Helper - Inputs'!$D$15:$D$66,0),1)</f>
        <v>#N/A</v>
      </c>
      <c r="L2831" s="44" t="e">
        <f t="shared" si="89"/>
        <v>#N/A</v>
      </c>
    </row>
    <row r="2832" spans="1:12" x14ac:dyDescent="0.3">
      <c r="A2832" s="15"/>
      <c r="B2832" s="24"/>
      <c r="C2832" s="16"/>
      <c r="D2832" s="16"/>
      <c r="E2832" s="15"/>
      <c r="F2832" s="15"/>
      <c r="G2832" s="16"/>
      <c r="I2832" t="e">
        <f>INDEX('Helper - Drop-downs'!$C$12:$C$24,MATCH(C2832,'Helper - Drop-downs'!$A$12:$A$24,0))</f>
        <v>#N/A</v>
      </c>
      <c r="J2832" s="44" t="str">
        <f t="shared" si="88"/>
        <v xml:space="preserve"> - </v>
      </c>
      <c r="K2832" s="44" t="e">
        <f>INDEX('Helper - Inputs'!$G$15:$G$66,MATCH(J2832,'Helper - Inputs'!$D$15:$D$66,0),1)</f>
        <v>#N/A</v>
      </c>
      <c r="L2832" s="44" t="e">
        <f t="shared" si="89"/>
        <v>#N/A</v>
      </c>
    </row>
    <row r="2833" spans="1:12" x14ac:dyDescent="0.3">
      <c r="A2833" s="15"/>
      <c r="B2833" s="24"/>
      <c r="C2833" s="16"/>
      <c r="D2833" s="16"/>
      <c r="E2833" s="15"/>
      <c r="F2833" s="15"/>
      <c r="G2833" s="16"/>
      <c r="I2833" t="e">
        <f>INDEX('Helper - Drop-downs'!$C$12:$C$24,MATCH(C2833,'Helper - Drop-downs'!$A$12:$A$24,0))</f>
        <v>#N/A</v>
      </c>
      <c r="J2833" s="44" t="str">
        <f t="shared" si="88"/>
        <v xml:space="preserve"> - </v>
      </c>
      <c r="K2833" s="44" t="e">
        <f>INDEX('Helper - Inputs'!$G$15:$G$66,MATCH(J2833,'Helper - Inputs'!$D$15:$D$66,0),1)</f>
        <v>#N/A</v>
      </c>
      <c r="L2833" s="44" t="e">
        <f t="shared" si="89"/>
        <v>#N/A</v>
      </c>
    </row>
    <row r="2834" spans="1:12" x14ac:dyDescent="0.3">
      <c r="A2834" s="15"/>
      <c r="B2834" s="24"/>
      <c r="C2834" s="16"/>
      <c r="D2834" s="16"/>
      <c r="E2834" s="15"/>
      <c r="F2834" s="15"/>
      <c r="G2834" s="16"/>
      <c r="I2834" t="e">
        <f>INDEX('Helper - Drop-downs'!$C$12:$C$24,MATCH(C2834,'Helper - Drop-downs'!$A$12:$A$24,0))</f>
        <v>#N/A</v>
      </c>
      <c r="J2834" s="44" t="str">
        <f t="shared" si="88"/>
        <v xml:space="preserve"> - </v>
      </c>
      <c r="K2834" s="44" t="e">
        <f>INDEX('Helper - Inputs'!$G$15:$G$66,MATCH(J2834,'Helper - Inputs'!$D$15:$D$66,0),1)</f>
        <v>#N/A</v>
      </c>
      <c r="L2834" s="44" t="e">
        <f t="shared" si="89"/>
        <v>#N/A</v>
      </c>
    </row>
    <row r="2835" spans="1:12" x14ac:dyDescent="0.3">
      <c r="A2835" s="15"/>
      <c r="B2835" s="24"/>
      <c r="C2835" s="16"/>
      <c r="D2835" s="16"/>
      <c r="E2835" s="15"/>
      <c r="F2835" s="15"/>
      <c r="G2835" s="16"/>
      <c r="I2835" t="e">
        <f>INDEX('Helper - Drop-downs'!$C$12:$C$24,MATCH(C2835,'Helper - Drop-downs'!$A$12:$A$24,0))</f>
        <v>#N/A</v>
      </c>
      <c r="J2835" s="44" t="str">
        <f t="shared" si="88"/>
        <v xml:space="preserve"> - </v>
      </c>
      <c r="K2835" s="44" t="e">
        <f>INDEX('Helper - Inputs'!$G$15:$G$66,MATCH(J2835,'Helper - Inputs'!$D$15:$D$66,0),1)</f>
        <v>#N/A</v>
      </c>
      <c r="L2835" s="44" t="e">
        <f t="shared" si="89"/>
        <v>#N/A</v>
      </c>
    </row>
    <row r="2836" spans="1:12" x14ac:dyDescent="0.3">
      <c r="A2836" s="15"/>
      <c r="B2836" s="24"/>
      <c r="C2836" s="16"/>
      <c r="D2836" s="16"/>
      <c r="E2836" s="15"/>
      <c r="F2836" s="15"/>
      <c r="G2836" s="16"/>
      <c r="I2836" t="e">
        <f>INDEX('Helper - Drop-downs'!$C$12:$C$24,MATCH(C2836,'Helper - Drop-downs'!$A$12:$A$24,0))</f>
        <v>#N/A</v>
      </c>
      <c r="J2836" s="44" t="str">
        <f t="shared" si="88"/>
        <v xml:space="preserve"> - </v>
      </c>
      <c r="K2836" s="44" t="e">
        <f>INDEX('Helper - Inputs'!$G$15:$G$66,MATCH(J2836,'Helper - Inputs'!$D$15:$D$66,0),1)</f>
        <v>#N/A</v>
      </c>
      <c r="L2836" s="44" t="e">
        <f t="shared" si="89"/>
        <v>#N/A</v>
      </c>
    </row>
    <row r="2837" spans="1:12" x14ac:dyDescent="0.3">
      <c r="A2837" s="15"/>
      <c r="B2837" s="24"/>
      <c r="C2837" s="16"/>
      <c r="D2837" s="16"/>
      <c r="E2837" s="15"/>
      <c r="F2837" s="15"/>
      <c r="G2837" s="16"/>
      <c r="I2837" t="e">
        <f>INDEX('Helper - Drop-downs'!$C$12:$C$24,MATCH(C2837,'Helper - Drop-downs'!$A$12:$A$24,0))</f>
        <v>#N/A</v>
      </c>
      <c r="J2837" s="44" t="str">
        <f t="shared" si="88"/>
        <v xml:space="preserve"> - </v>
      </c>
      <c r="K2837" s="44" t="e">
        <f>INDEX('Helper - Inputs'!$G$15:$G$66,MATCH(J2837,'Helper - Inputs'!$D$15:$D$66,0),1)</f>
        <v>#N/A</v>
      </c>
      <c r="L2837" s="44" t="e">
        <f t="shared" si="89"/>
        <v>#N/A</v>
      </c>
    </row>
    <row r="2838" spans="1:12" x14ac:dyDescent="0.3">
      <c r="A2838" s="15"/>
      <c r="B2838" s="24"/>
      <c r="C2838" s="16"/>
      <c r="D2838" s="16"/>
      <c r="E2838" s="15"/>
      <c r="F2838" s="15"/>
      <c r="G2838" s="16"/>
      <c r="I2838" t="e">
        <f>INDEX('Helper - Drop-downs'!$C$12:$C$24,MATCH(C2838,'Helper - Drop-downs'!$A$12:$A$24,0))</f>
        <v>#N/A</v>
      </c>
      <c r="J2838" s="44" t="str">
        <f t="shared" si="88"/>
        <v xml:space="preserve"> - </v>
      </c>
      <c r="K2838" s="44" t="e">
        <f>INDEX('Helper - Inputs'!$G$15:$G$66,MATCH(J2838,'Helper - Inputs'!$D$15:$D$66,0),1)</f>
        <v>#N/A</v>
      </c>
      <c r="L2838" s="44" t="e">
        <f t="shared" si="89"/>
        <v>#N/A</v>
      </c>
    </row>
    <row r="2839" spans="1:12" x14ac:dyDescent="0.3">
      <c r="A2839" s="15"/>
      <c r="B2839" s="24"/>
      <c r="C2839" s="16"/>
      <c r="D2839" s="16"/>
      <c r="E2839" s="15"/>
      <c r="F2839" s="15"/>
      <c r="G2839" s="16"/>
      <c r="I2839" t="e">
        <f>INDEX('Helper - Drop-downs'!$C$12:$C$24,MATCH(C2839,'Helper - Drop-downs'!$A$12:$A$24,0))</f>
        <v>#N/A</v>
      </c>
      <c r="J2839" s="44" t="str">
        <f t="shared" si="88"/>
        <v xml:space="preserve"> - </v>
      </c>
      <c r="K2839" s="44" t="e">
        <f>INDEX('Helper - Inputs'!$G$15:$G$66,MATCH(J2839,'Helper - Inputs'!$D$15:$D$66,0),1)</f>
        <v>#N/A</v>
      </c>
      <c r="L2839" s="44" t="e">
        <f t="shared" si="89"/>
        <v>#N/A</v>
      </c>
    </row>
    <row r="2840" spans="1:12" x14ac:dyDescent="0.3">
      <c r="A2840" s="15"/>
      <c r="B2840" s="24"/>
      <c r="C2840" s="16"/>
      <c r="D2840" s="16"/>
      <c r="E2840" s="15"/>
      <c r="F2840" s="15"/>
      <c r="G2840" s="16"/>
      <c r="I2840" t="e">
        <f>INDEX('Helper - Drop-downs'!$C$12:$C$24,MATCH(C2840,'Helper - Drop-downs'!$A$12:$A$24,0))</f>
        <v>#N/A</v>
      </c>
      <c r="J2840" s="44" t="str">
        <f t="shared" si="88"/>
        <v xml:space="preserve"> - </v>
      </c>
      <c r="K2840" s="44" t="e">
        <f>INDEX('Helper - Inputs'!$G$15:$G$66,MATCH(J2840,'Helper - Inputs'!$D$15:$D$66,0),1)</f>
        <v>#N/A</v>
      </c>
      <c r="L2840" s="44" t="e">
        <f t="shared" si="89"/>
        <v>#N/A</v>
      </c>
    </row>
    <row r="2841" spans="1:12" x14ac:dyDescent="0.3">
      <c r="A2841" s="15"/>
      <c r="B2841" s="24"/>
      <c r="C2841" s="16"/>
      <c r="D2841" s="16"/>
      <c r="E2841" s="15"/>
      <c r="F2841" s="15"/>
      <c r="G2841" s="16"/>
      <c r="I2841" t="e">
        <f>INDEX('Helper - Drop-downs'!$C$12:$C$24,MATCH(C2841,'Helper - Drop-downs'!$A$12:$A$24,0))</f>
        <v>#N/A</v>
      </c>
      <c r="J2841" s="44" t="str">
        <f t="shared" si="88"/>
        <v xml:space="preserve"> - </v>
      </c>
      <c r="K2841" s="44" t="e">
        <f>INDEX('Helper - Inputs'!$G$15:$G$66,MATCH(J2841,'Helper - Inputs'!$D$15:$D$66,0),1)</f>
        <v>#N/A</v>
      </c>
      <c r="L2841" s="44" t="e">
        <f t="shared" si="89"/>
        <v>#N/A</v>
      </c>
    </row>
    <row r="2842" spans="1:12" x14ac:dyDescent="0.3">
      <c r="A2842" s="15"/>
      <c r="B2842" s="24"/>
      <c r="C2842" s="16"/>
      <c r="D2842" s="16"/>
      <c r="E2842" s="15"/>
      <c r="F2842" s="15"/>
      <c r="G2842" s="16"/>
      <c r="I2842" t="e">
        <f>INDEX('Helper - Drop-downs'!$C$12:$C$24,MATCH(C2842,'Helper - Drop-downs'!$A$12:$A$24,0))</f>
        <v>#N/A</v>
      </c>
      <c r="J2842" s="44" t="str">
        <f t="shared" si="88"/>
        <v xml:space="preserve"> - </v>
      </c>
      <c r="K2842" s="44" t="e">
        <f>INDEX('Helper - Inputs'!$G$15:$G$66,MATCH(J2842,'Helper - Inputs'!$D$15:$D$66,0),1)</f>
        <v>#N/A</v>
      </c>
      <c r="L2842" s="44" t="e">
        <f t="shared" si="89"/>
        <v>#N/A</v>
      </c>
    </row>
    <row r="2843" spans="1:12" x14ac:dyDescent="0.3">
      <c r="A2843" s="15"/>
      <c r="B2843" s="24"/>
      <c r="C2843" s="16"/>
      <c r="D2843" s="16"/>
      <c r="E2843" s="15"/>
      <c r="F2843" s="15"/>
      <c r="G2843" s="16"/>
      <c r="I2843" t="e">
        <f>INDEX('Helper - Drop-downs'!$C$12:$C$24,MATCH(C2843,'Helper - Drop-downs'!$A$12:$A$24,0))</f>
        <v>#N/A</v>
      </c>
      <c r="J2843" s="44" t="str">
        <f t="shared" si="88"/>
        <v xml:space="preserve"> - </v>
      </c>
      <c r="K2843" s="44" t="e">
        <f>INDEX('Helper - Inputs'!$G$15:$G$66,MATCH(J2843,'Helper - Inputs'!$D$15:$D$66,0),1)</f>
        <v>#N/A</v>
      </c>
      <c r="L2843" s="44" t="e">
        <f t="shared" si="89"/>
        <v>#N/A</v>
      </c>
    </row>
    <row r="2844" spans="1:12" x14ac:dyDescent="0.3">
      <c r="A2844" s="15"/>
      <c r="B2844" s="24"/>
      <c r="C2844" s="16"/>
      <c r="D2844" s="16"/>
      <c r="E2844" s="15"/>
      <c r="F2844" s="15"/>
      <c r="G2844" s="16"/>
      <c r="I2844" t="e">
        <f>INDEX('Helper - Drop-downs'!$C$12:$C$24,MATCH(C2844,'Helper - Drop-downs'!$A$12:$A$24,0))</f>
        <v>#N/A</v>
      </c>
      <c r="J2844" s="44" t="str">
        <f t="shared" si="88"/>
        <v xml:space="preserve"> - </v>
      </c>
      <c r="K2844" s="44" t="e">
        <f>INDEX('Helper - Inputs'!$G$15:$G$66,MATCH(J2844,'Helper - Inputs'!$D$15:$D$66,0),1)</f>
        <v>#N/A</v>
      </c>
      <c r="L2844" s="44" t="e">
        <f t="shared" si="89"/>
        <v>#N/A</v>
      </c>
    </row>
    <row r="2845" spans="1:12" x14ac:dyDescent="0.3">
      <c r="A2845" s="15"/>
      <c r="B2845" s="24"/>
      <c r="C2845" s="16"/>
      <c r="D2845" s="16"/>
      <c r="E2845" s="15"/>
      <c r="F2845" s="15"/>
      <c r="G2845" s="16"/>
      <c r="I2845" t="e">
        <f>INDEX('Helper - Drop-downs'!$C$12:$C$24,MATCH(C2845,'Helper - Drop-downs'!$A$12:$A$24,0))</f>
        <v>#N/A</v>
      </c>
      <c r="J2845" s="44" t="str">
        <f t="shared" si="88"/>
        <v xml:space="preserve"> - </v>
      </c>
      <c r="K2845" s="44" t="e">
        <f>INDEX('Helper - Inputs'!$G$15:$G$66,MATCH(J2845,'Helper - Inputs'!$D$15:$D$66,0),1)</f>
        <v>#N/A</v>
      </c>
      <c r="L2845" s="44" t="e">
        <f t="shared" si="89"/>
        <v>#N/A</v>
      </c>
    </row>
    <row r="2846" spans="1:12" x14ac:dyDescent="0.3">
      <c r="A2846" s="15"/>
      <c r="B2846" s="24"/>
      <c r="C2846" s="16"/>
      <c r="D2846" s="16"/>
      <c r="E2846" s="15"/>
      <c r="F2846" s="15"/>
      <c r="G2846" s="16"/>
      <c r="I2846" t="e">
        <f>INDEX('Helper - Drop-downs'!$C$12:$C$24,MATCH(C2846,'Helper - Drop-downs'!$A$12:$A$24,0))</f>
        <v>#N/A</v>
      </c>
      <c r="J2846" s="44" t="str">
        <f t="shared" si="88"/>
        <v xml:space="preserve"> - </v>
      </c>
      <c r="K2846" s="44" t="e">
        <f>INDEX('Helper - Inputs'!$G$15:$G$66,MATCH(J2846,'Helper - Inputs'!$D$15:$D$66,0),1)</f>
        <v>#N/A</v>
      </c>
      <c r="L2846" s="44" t="e">
        <f t="shared" si="89"/>
        <v>#N/A</v>
      </c>
    </row>
    <row r="2847" spans="1:12" x14ac:dyDescent="0.3">
      <c r="A2847" s="15"/>
      <c r="B2847" s="24"/>
      <c r="C2847" s="16"/>
      <c r="D2847" s="16"/>
      <c r="E2847" s="15"/>
      <c r="F2847" s="15"/>
      <c r="G2847" s="16"/>
      <c r="I2847" t="e">
        <f>INDEX('Helper - Drop-downs'!$C$12:$C$24,MATCH(C2847,'Helper - Drop-downs'!$A$12:$A$24,0))</f>
        <v>#N/A</v>
      </c>
      <c r="J2847" s="44" t="str">
        <f t="shared" si="88"/>
        <v xml:space="preserve"> - </v>
      </c>
      <c r="K2847" s="44" t="e">
        <f>INDEX('Helper - Inputs'!$G$15:$G$66,MATCH(J2847,'Helper - Inputs'!$D$15:$D$66,0),1)</f>
        <v>#N/A</v>
      </c>
      <c r="L2847" s="44" t="e">
        <f t="shared" si="89"/>
        <v>#N/A</v>
      </c>
    </row>
    <row r="2848" spans="1:12" x14ac:dyDescent="0.3">
      <c r="A2848" s="15"/>
      <c r="B2848" s="24"/>
      <c r="C2848" s="16"/>
      <c r="D2848" s="16"/>
      <c r="E2848" s="15"/>
      <c r="F2848" s="15"/>
      <c r="G2848" s="16"/>
      <c r="I2848" t="e">
        <f>INDEX('Helper - Drop-downs'!$C$12:$C$24,MATCH(C2848,'Helper - Drop-downs'!$A$12:$A$24,0))</f>
        <v>#N/A</v>
      </c>
      <c r="J2848" s="44" t="str">
        <f t="shared" si="88"/>
        <v xml:space="preserve"> - </v>
      </c>
      <c r="K2848" s="44" t="e">
        <f>INDEX('Helper - Inputs'!$G$15:$G$66,MATCH(J2848,'Helper - Inputs'!$D$15:$D$66,0),1)</f>
        <v>#N/A</v>
      </c>
      <c r="L2848" s="44" t="e">
        <f t="shared" si="89"/>
        <v>#N/A</v>
      </c>
    </row>
    <row r="2849" spans="1:12" x14ac:dyDescent="0.3">
      <c r="A2849" s="15"/>
      <c r="B2849" s="24"/>
      <c r="C2849" s="16"/>
      <c r="D2849" s="16"/>
      <c r="E2849" s="15"/>
      <c r="F2849" s="15"/>
      <c r="G2849" s="16"/>
      <c r="I2849" t="e">
        <f>INDEX('Helper - Drop-downs'!$C$12:$C$24,MATCH(C2849,'Helper - Drop-downs'!$A$12:$A$24,0))</f>
        <v>#N/A</v>
      </c>
      <c r="J2849" s="44" t="str">
        <f t="shared" si="88"/>
        <v xml:space="preserve"> - </v>
      </c>
      <c r="K2849" s="44" t="e">
        <f>INDEX('Helper - Inputs'!$G$15:$G$66,MATCH(J2849,'Helper - Inputs'!$D$15:$D$66,0),1)</f>
        <v>#N/A</v>
      </c>
      <c r="L2849" s="44" t="e">
        <f t="shared" si="89"/>
        <v>#N/A</v>
      </c>
    </row>
    <row r="2850" spans="1:12" x14ac:dyDescent="0.3">
      <c r="A2850" s="15"/>
      <c r="B2850" s="24"/>
      <c r="C2850" s="16"/>
      <c r="D2850" s="16"/>
      <c r="E2850" s="15"/>
      <c r="F2850" s="15"/>
      <c r="G2850" s="16"/>
      <c r="I2850" t="e">
        <f>INDEX('Helper - Drop-downs'!$C$12:$C$24,MATCH(C2850,'Helper - Drop-downs'!$A$12:$A$24,0))</f>
        <v>#N/A</v>
      </c>
      <c r="J2850" s="44" t="str">
        <f t="shared" si="88"/>
        <v xml:space="preserve"> - </v>
      </c>
      <c r="K2850" s="44" t="e">
        <f>INDEX('Helper - Inputs'!$G$15:$G$66,MATCH(J2850,'Helper - Inputs'!$D$15:$D$66,0),1)</f>
        <v>#N/A</v>
      </c>
      <c r="L2850" s="44" t="e">
        <f t="shared" si="89"/>
        <v>#N/A</v>
      </c>
    </row>
    <row r="2851" spans="1:12" x14ac:dyDescent="0.3">
      <c r="A2851" s="15"/>
      <c r="B2851" s="24"/>
      <c r="C2851" s="16"/>
      <c r="D2851" s="16"/>
      <c r="E2851" s="15"/>
      <c r="F2851" s="15"/>
      <c r="G2851" s="16"/>
      <c r="I2851" t="e">
        <f>INDEX('Helper - Drop-downs'!$C$12:$C$24,MATCH(C2851,'Helper - Drop-downs'!$A$12:$A$24,0))</f>
        <v>#N/A</v>
      </c>
      <c r="J2851" s="44" t="str">
        <f t="shared" si="88"/>
        <v xml:space="preserve"> - </v>
      </c>
      <c r="K2851" s="44" t="e">
        <f>INDEX('Helper - Inputs'!$G$15:$G$66,MATCH(J2851,'Helper - Inputs'!$D$15:$D$66,0),1)</f>
        <v>#N/A</v>
      </c>
      <c r="L2851" s="44" t="e">
        <f t="shared" si="89"/>
        <v>#N/A</v>
      </c>
    </row>
    <row r="2852" spans="1:12" x14ac:dyDescent="0.3">
      <c r="A2852" s="15"/>
      <c r="B2852" s="24"/>
      <c r="C2852" s="16"/>
      <c r="D2852" s="16"/>
      <c r="E2852" s="15"/>
      <c r="F2852" s="15"/>
      <c r="G2852" s="16"/>
      <c r="I2852" t="e">
        <f>INDEX('Helper - Drop-downs'!$C$12:$C$24,MATCH(C2852,'Helper - Drop-downs'!$A$12:$A$24,0))</f>
        <v>#N/A</v>
      </c>
      <c r="J2852" s="44" t="str">
        <f t="shared" si="88"/>
        <v xml:space="preserve"> - </v>
      </c>
      <c r="K2852" s="44" t="e">
        <f>INDEX('Helper - Inputs'!$G$15:$G$66,MATCH(J2852,'Helper - Inputs'!$D$15:$D$66,0),1)</f>
        <v>#N/A</v>
      </c>
      <c r="L2852" s="44" t="e">
        <f t="shared" si="89"/>
        <v>#N/A</v>
      </c>
    </row>
    <row r="2853" spans="1:12" x14ac:dyDescent="0.3">
      <c r="A2853" s="15"/>
      <c r="B2853" s="24"/>
      <c r="C2853" s="16"/>
      <c r="D2853" s="16"/>
      <c r="E2853" s="15"/>
      <c r="F2853" s="15"/>
      <c r="G2853" s="16"/>
      <c r="I2853" t="e">
        <f>INDEX('Helper - Drop-downs'!$C$12:$C$24,MATCH(C2853,'Helper - Drop-downs'!$A$12:$A$24,0))</f>
        <v>#N/A</v>
      </c>
      <c r="J2853" s="44" t="str">
        <f t="shared" si="88"/>
        <v xml:space="preserve"> - </v>
      </c>
      <c r="K2853" s="44" t="e">
        <f>INDEX('Helper - Inputs'!$G$15:$G$66,MATCH(J2853,'Helper - Inputs'!$D$15:$D$66,0),1)</f>
        <v>#N/A</v>
      </c>
      <c r="L2853" s="44" t="e">
        <f t="shared" si="89"/>
        <v>#N/A</v>
      </c>
    </row>
    <row r="2854" spans="1:12" x14ac:dyDescent="0.3">
      <c r="A2854" s="15"/>
      <c r="B2854" s="24"/>
      <c r="C2854" s="16"/>
      <c r="D2854" s="16"/>
      <c r="E2854" s="15"/>
      <c r="F2854" s="15"/>
      <c r="G2854" s="16"/>
      <c r="I2854" t="e">
        <f>INDEX('Helper - Drop-downs'!$C$12:$C$24,MATCH(C2854,'Helper - Drop-downs'!$A$12:$A$24,0))</f>
        <v>#N/A</v>
      </c>
      <c r="J2854" s="44" t="str">
        <f t="shared" si="88"/>
        <v xml:space="preserve"> - </v>
      </c>
      <c r="K2854" s="44" t="e">
        <f>INDEX('Helper - Inputs'!$G$15:$G$66,MATCH(J2854,'Helper - Inputs'!$D$15:$D$66,0),1)</f>
        <v>#N/A</v>
      </c>
      <c r="L2854" s="44" t="e">
        <f t="shared" si="89"/>
        <v>#N/A</v>
      </c>
    </row>
    <row r="2855" spans="1:12" x14ac:dyDescent="0.3">
      <c r="A2855" s="15"/>
      <c r="B2855" s="24"/>
      <c r="C2855" s="16"/>
      <c r="D2855" s="16"/>
      <c r="E2855" s="15"/>
      <c r="F2855" s="15"/>
      <c r="G2855" s="16"/>
      <c r="I2855" t="e">
        <f>INDEX('Helper - Drop-downs'!$C$12:$C$24,MATCH(C2855,'Helper - Drop-downs'!$A$12:$A$24,0))</f>
        <v>#N/A</v>
      </c>
      <c r="J2855" s="44" t="str">
        <f t="shared" si="88"/>
        <v xml:space="preserve"> - </v>
      </c>
      <c r="K2855" s="44" t="e">
        <f>INDEX('Helper - Inputs'!$G$15:$G$66,MATCH(J2855,'Helper - Inputs'!$D$15:$D$66,0),1)</f>
        <v>#N/A</v>
      </c>
      <c r="L2855" s="44" t="e">
        <f t="shared" si="89"/>
        <v>#N/A</v>
      </c>
    </row>
    <row r="2856" spans="1:12" x14ac:dyDescent="0.3">
      <c r="A2856" s="15"/>
      <c r="B2856" s="24"/>
      <c r="C2856" s="16"/>
      <c r="D2856" s="16"/>
      <c r="E2856" s="15"/>
      <c r="F2856" s="15"/>
      <c r="G2856" s="16"/>
      <c r="I2856" t="e">
        <f>INDEX('Helper - Drop-downs'!$C$12:$C$24,MATCH(C2856,'Helper - Drop-downs'!$A$12:$A$24,0))</f>
        <v>#N/A</v>
      </c>
      <c r="J2856" s="44" t="str">
        <f t="shared" si="88"/>
        <v xml:space="preserve"> - </v>
      </c>
      <c r="K2856" s="44" t="e">
        <f>INDEX('Helper - Inputs'!$G$15:$G$66,MATCH(J2856,'Helper - Inputs'!$D$15:$D$66,0),1)</f>
        <v>#N/A</v>
      </c>
      <c r="L2856" s="44" t="e">
        <f t="shared" si="89"/>
        <v>#N/A</v>
      </c>
    </row>
    <row r="2857" spans="1:12" x14ac:dyDescent="0.3">
      <c r="A2857" s="15"/>
      <c r="B2857" s="24"/>
      <c r="C2857" s="16"/>
      <c r="D2857" s="16"/>
      <c r="E2857" s="15"/>
      <c r="F2857" s="15"/>
      <c r="G2857" s="16"/>
      <c r="I2857" t="e">
        <f>INDEX('Helper - Drop-downs'!$C$12:$C$24,MATCH(C2857,'Helper - Drop-downs'!$A$12:$A$24,0))</f>
        <v>#N/A</v>
      </c>
      <c r="J2857" s="44" t="str">
        <f t="shared" si="88"/>
        <v xml:space="preserve"> - </v>
      </c>
      <c r="K2857" s="44" t="e">
        <f>INDEX('Helper - Inputs'!$G$15:$G$66,MATCH(J2857,'Helper - Inputs'!$D$15:$D$66,0),1)</f>
        <v>#N/A</v>
      </c>
      <c r="L2857" s="44" t="e">
        <f t="shared" si="89"/>
        <v>#N/A</v>
      </c>
    </row>
    <row r="2858" spans="1:12" x14ac:dyDescent="0.3">
      <c r="A2858" s="15"/>
      <c r="B2858" s="24"/>
      <c r="C2858" s="16"/>
      <c r="D2858" s="16"/>
      <c r="E2858" s="15"/>
      <c r="F2858" s="15"/>
      <c r="G2858" s="16"/>
      <c r="I2858" t="e">
        <f>INDEX('Helper - Drop-downs'!$C$12:$C$24,MATCH(C2858,'Helper - Drop-downs'!$A$12:$A$24,0))</f>
        <v>#N/A</v>
      </c>
      <c r="J2858" s="44" t="str">
        <f t="shared" si="88"/>
        <v xml:space="preserve"> - </v>
      </c>
      <c r="K2858" s="44" t="e">
        <f>INDEX('Helper - Inputs'!$G$15:$G$66,MATCH(J2858,'Helper - Inputs'!$D$15:$D$66,0),1)</f>
        <v>#N/A</v>
      </c>
      <c r="L2858" s="44" t="e">
        <f t="shared" si="89"/>
        <v>#N/A</v>
      </c>
    </row>
    <row r="2859" spans="1:12" x14ac:dyDescent="0.3">
      <c r="A2859" s="15"/>
      <c r="B2859" s="24"/>
      <c r="C2859" s="16"/>
      <c r="D2859" s="16"/>
      <c r="E2859" s="15"/>
      <c r="F2859" s="15"/>
      <c r="G2859" s="16"/>
      <c r="I2859" t="e">
        <f>INDEX('Helper - Drop-downs'!$C$12:$C$24,MATCH(C2859,'Helper - Drop-downs'!$A$12:$A$24,0))</f>
        <v>#N/A</v>
      </c>
      <c r="J2859" s="44" t="str">
        <f t="shared" si="88"/>
        <v xml:space="preserve"> - </v>
      </c>
      <c r="K2859" s="44" t="e">
        <f>INDEX('Helper - Inputs'!$G$15:$G$66,MATCH(J2859,'Helper - Inputs'!$D$15:$D$66,0),1)</f>
        <v>#N/A</v>
      </c>
      <c r="L2859" s="44" t="e">
        <f t="shared" si="89"/>
        <v>#N/A</v>
      </c>
    </row>
    <row r="2860" spans="1:12" x14ac:dyDescent="0.3">
      <c r="A2860" s="15"/>
      <c r="B2860" s="24"/>
      <c r="C2860" s="16"/>
      <c r="D2860" s="16"/>
      <c r="E2860" s="15"/>
      <c r="F2860" s="15"/>
      <c r="G2860" s="16"/>
      <c r="I2860" t="e">
        <f>INDEX('Helper - Drop-downs'!$C$12:$C$24,MATCH(C2860,'Helper - Drop-downs'!$A$12:$A$24,0))</f>
        <v>#N/A</v>
      </c>
      <c r="J2860" s="44" t="str">
        <f t="shared" si="88"/>
        <v xml:space="preserve"> - </v>
      </c>
      <c r="K2860" s="44" t="e">
        <f>INDEX('Helper - Inputs'!$G$15:$G$66,MATCH(J2860,'Helper - Inputs'!$D$15:$D$66,0),1)</f>
        <v>#N/A</v>
      </c>
      <c r="L2860" s="44" t="e">
        <f t="shared" si="89"/>
        <v>#N/A</v>
      </c>
    </row>
    <row r="2861" spans="1:12" x14ac:dyDescent="0.3">
      <c r="A2861" s="15"/>
      <c r="B2861" s="24"/>
      <c r="C2861" s="16"/>
      <c r="D2861" s="16"/>
      <c r="E2861" s="15"/>
      <c r="F2861" s="15"/>
      <c r="G2861" s="16"/>
      <c r="I2861" t="e">
        <f>INDEX('Helper - Drop-downs'!$C$12:$C$24,MATCH(C2861,'Helper - Drop-downs'!$A$12:$A$24,0))</f>
        <v>#N/A</v>
      </c>
      <c r="J2861" s="44" t="str">
        <f t="shared" si="88"/>
        <v xml:space="preserve"> - </v>
      </c>
      <c r="K2861" s="44" t="e">
        <f>INDEX('Helper - Inputs'!$G$15:$G$66,MATCH(J2861,'Helper - Inputs'!$D$15:$D$66,0),1)</f>
        <v>#N/A</v>
      </c>
      <c r="L2861" s="44" t="e">
        <f t="shared" si="89"/>
        <v>#N/A</v>
      </c>
    </row>
    <row r="2862" spans="1:12" x14ac:dyDescent="0.3">
      <c r="A2862" s="15"/>
      <c r="B2862" s="24"/>
      <c r="C2862" s="16"/>
      <c r="D2862" s="16"/>
      <c r="E2862" s="15"/>
      <c r="F2862" s="15"/>
      <c r="G2862" s="16"/>
      <c r="I2862" t="e">
        <f>INDEX('Helper - Drop-downs'!$C$12:$C$24,MATCH(C2862,'Helper - Drop-downs'!$A$12:$A$24,0))</f>
        <v>#N/A</v>
      </c>
      <c r="J2862" s="44" t="str">
        <f t="shared" si="88"/>
        <v xml:space="preserve"> - </v>
      </c>
      <c r="K2862" s="44" t="e">
        <f>INDEX('Helper - Inputs'!$G$15:$G$66,MATCH(J2862,'Helper - Inputs'!$D$15:$D$66,0),1)</f>
        <v>#N/A</v>
      </c>
      <c r="L2862" s="44" t="e">
        <f t="shared" si="89"/>
        <v>#N/A</v>
      </c>
    </row>
    <row r="2863" spans="1:12" x14ac:dyDescent="0.3">
      <c r="A2863" s="15"/>
      <c r="B2863" s="24"/>
      <c r="C2863" s="16"/>
      <c r="D2863" s="16"/>
      <c r="E2863" s="15"/>
      <c r="F2863" s="15"/>
      <c r="G2863" s="16"/>
      <c r="I2863" t="e">
        <f>INDEX('Helper - Drop-downs'!$C$12:$C$24,MATCH(C2863,'Helper - Drop-downs'!$A$12:$A$24,0))</f>
        <v>#N/A</v>
      </c>
      <c r="J2863" s="44" t="str">
        <f t="shared" si="88"/>
        <v xml:space="preserve"> - </v>
      </c>
      <c r="K2863" s="44" t="e">
        <f>INDEX('Helper - Inputs'!$G$15:$G$66,MATCH(J2863,'Helper - Inputs'!$D$15:$D$66,0),1)</f>
        <v>#N/A</v>
      </c>
      <c r="L2863" s="44" t="e">
        <f t="shared" si="89"/>
        <v>#N/A</v>
      </c>
    </row>
    <row r="2864" spans="1:12" x14ac:dyDescent="0.3">
      <c r="A2864" s="15"/>
      <c r="B2864" s="24"/>
      <c r="C2864" s="16"/>
      <c r="D2864" s="16"/>
      <c r="E2864" s="15"/>
      <c r="F2864" s="15"/>
      <c r="G2864" s="16"/>
      <c r="I2864" t="e">
        <f>INDEX('Helper - Drop-downs'!$C$12:$C$24,MATCH(C2864,'Helper - Drop-downs'!$A$12:$A$24,0))</f>
        <v>#N/A</v>
      </c>
      <c r="J2864" s="44" t="str">
        <f t="shared" si="88"/>
        <v xml:space="preserve"> - </v>
      </c>
      <c r="K2864" s="44" t="e">
        <f>INDEX('Helper - Inputs'!$G$15:$G$66,MATCH(J2864,'Helper - Inputs'!$D$15:$D$66,0),1)</f>
        <v>#N/A</v>
      </c>
      <c r="L2864" s="44" t="e">
        <f t="shared" si="89"/>
        <v>#N/A</v>
      </c>
    </row>
    <row r="2865" spans="1:12" x14ac:dyDescent="0.3">
      <c r="A2865" s="15"/>
      <c r="B2865" s="24"/>
      <c r="C2865" s="16"/>
      <c r="D2865" s="16"/>
      <c r="E2865" s="15"/>
      <c r="F2865" s="15"/>
      <c r="G2865" s="16"/>
      <c r="I2865" t="e">
        <f>INDEX('Helper - Drop-downs'!$C$12:$C$24,MATCH(C2865,'Helper - Drop-downs'!$A$12:$A$24,0))</f>
        <v>#N/A</v>
      </c>
      <c r="J2865" s="44" t="str">
        <f t="shared" si="88"/>
        <v xml:space="preserve"> - </v>
      </c>
      <c r="K2865" s="44" t="e">
        <f>INDEX('Helper - Inputs'!$G$15:$G$66,MATCH(J2865,'Helper - Inputs'!$D$15:$D$66,0),1)</f>
        <v>#N/A</v>
      </c>
      <c r="L2865" s="44" t="e">
        <f t="shared" si="89"/>
        <v>#N/A</v>
      </c>
    </row>
    <row r="2866" spans="1:12" x14ac:dyDescent="0.3">
      <c r="A2866" s="15"/>
      <c r="B2866" s="24"/>
      <c r="C2866" s="16"/>
      <c r="D2866" s="16"/>
      <c r="E2866" s="15"/>
      <c r="F2866" s="15"/>
      <c r="G2866" s="16"/>
      <c r="I2866" t="e">
        <f>INDEX('Helper - Drop-downs'!$C$12:$C$24,MATCH(C2866,'Helper - Drop-downs'!$A$12:$A$24,0))</f>
        <v>#N/A</v>
      </c>
      <c r="J2866" s="44" t="str">
        <f t="shared" si="88"/>
        <v xml:space="preserve"> - </v>
      </c>
      <c r="K2866" s="44" t="e">
        <f>INDEX('Helper - Inputs'!$G$15:$G$66,MATCH(J2866,'Helper - Inputs'!$D$15:$D$66,0),1)</f>
        <v>#N/A</v>
      </c>
      <c r="L2866" s="44" t="e">
        <f t="shared" si="89"/>
        <v>#N/A</v>
      </c>
    </row>
    <row r="2867" spans="1:12" x14ac:dyDescent="0.3">
      <c r="A2867" s="15"/>
      <c r="B2867" s="24"/>
      <c r="C2867" s="16"/>
      <c r="D2867" s="16"/>
      <c r="E2867" s="15"/>
      <c r="F2867" s="15"/>
      <c r="G2867" s="16"/>
      <c r="I2867" t="e">
        <f>INDEX('Helper - Drop-downs'!$C$12:$C$24,MATCH(C2867,'Helper - Drop-downs'!$A$12:$A$24,0))</f>
        <v>#N/A</v>
      </c>
      <c r="J2867" s="44" t="str">
        <f t="shared" si="88"/>
        <v xml:space="preserve"> - </v>
      </c>
      <c r="K2867" s="44" t="e">
        <f>INDEX('Helper - Inputs'!$G$15:$G$66,MATCH(J2867,'Helper - Inputs'!$D$15:$D$66,0),1)</f>
        <v>#N/A</v>
      </c>
      <c r="L2867" s="44" t="e">
        <f t="shared" si="89"/>
        <v>#N/A</v>
      </c>
    </row>
    <row r="2868" spans="1:12" x14ac:dyDescent="0.3">
      <c r="A2868" s="15"/>
      <c r="B2868" s="24"/>
      <c r="C2868" s="16"/>
      <c r="D2868" s="16"/>
      <c r="E2868" s="15"/>
      <c r="F2868" s="15"/>
      <c r="G2868" s="16"/>
      <c r="I2868" t="e">
        <f>INDEX('Helper - Drop-downs'!$C$12:$C$24,MATCH(C2868,'Helper - Drop-downs'!$A$12:$A$24,0))</f>
        <v>#N/A</v>
      </c>
      <c r="J2868" s="44" t="str">
        <f t="shared" si="88"/>
        <v xml:space="preserve"> - </v>
      </c>
      <c r="K2868" s="44" t="e">
        <f>INDEX('Helper - Inputs'!$G$15:$G$66,MATCH(J2868,'Helper - Inputs'!$D$15:$D$66,0),1)</f>
        <v>#N/A</v>
      </c>
      <c r="L2868" s="44" t="e">
        <f t="shared" si="89"/>
        <v>#N/A</v>
      </c>
    </row>
    <row r="2869" spans="1:12" x14ac:dyDescent="0.3">
      <c r="A2869" s="15"/>
      <c r="B2869" s="24"/>
      <c r="C2869" s="16"/>
      <c r="D2869" s="16"/>
      <c r="E2869" s="15"/>
      <c r="F2869" s="15"/>
      <c r="G2869" s="16"/>
      <c r="I2869" t="e">
        <f>INDEX('Helper - Drop-downs'!$C$12:$C$24,MATCH(C2869,'Helper - Drop-downs'!$A$12:$A$24,0))</f>
        <v>#N/A</v>
      </c>
      <c r="J2869" s="44" t="str">
        <f t="shared" si="88"/>
        <v xml:space="preserve"> - </v>
      </c>
      <c r="K2869" s="44" t="e">
        <f>INDEX('Helper - Inputs'!$G$15:$G$66,MATCH(J2869,'Helper - Inputs'!$D$15:$D$66,0),1)</f>
        <v>#N/A</v>
      </c>
      <c r="L2869" s="44" t="e">
        <f t="shared" si="89"/>
        <v>#N/A</v>
      </c>
    </row>
    <row r="2870" spans="1:12" x14ac:dyDescent="0.3">
      <c r="A2870" s="15"/>
      <c r="B2870" s="24"/>
      <c r="C2870" s="16"/>
      <c r="D2870" s="16"/>
      <c r="E2870" s="15"/>
      <c r="F2870" s="15"/>
      <c r="G2870" s="16"/>
      <c r="I2870" t="e">
        <f>INDEX('Helper - Drop-downs'!$C$12:$C$24,MATCH(C2870,'Helper - Drop-downs'!$A$12:$A$24,0))</f>
        <v>#N/A</v>
      </c>
      <c r="J2870" s="44" t="str">
        <f t="shared" si="88"/>
        <v xml:space="preserve"> - </v>
      </c>
      <c r="K2870" s="44" t="e">
        <f>INDEX('Helper - Inputs'!$G$15:$G$66,MATCH(J2870,'Helper - Inputs'!$D$15:$D$66,0),1)</f>
        <v>#N/A</v>
      </c>
      <c r="L2870" s="44" t="e">
        <f t="shared" si="89"/>
        <v>#N/A</v>
      </c>
    </row>
    <row r="2871" spans="1:12" x14ac:dyDescent="0.3">
      <c r="A2871" s="15"/>
      <c r="B2871" s="24"/>
      <c r="C2871" s="16"/>
      <c r="D2871" s="16"/>
      <c r="E2871" s="15"/>
      <c r="F2871" s="15"/>
      <c r="G2871" s="16"/>
      <c r="I2871" t="e">
        <f>INDEX('Helper - Drop-downs'!$C$12:$C$24,MATCH(C2871,'Helper - Drop-downs'!$A$12:$A$24,0))</f>
        <v>#N/A</v>
      </c>
      <c r="J2871" s="44" t="str">
        <f t="shared" si="88"/>
        <v xml:space="preserve"> - </v>
      </c>
      <c r="K2871" s="44" t="e">
        <f>INDEX('Helper - Inputs'!$G$15:$G$66,MATCH(J2871,'Helper - Inputs'!$D$15:$D$66,0),1)</f>
        <v>#N/A</v>
      </c>
      <c r="L2871" s="44" t="e">
        <f t="shared" si="89"/>
        <v>#N/A</v>
      </c>
    </row>
    <row r="2872" spans="1:12" x14ac:dyDescent="0.3">
      <c r="A2872" s="15"/>
      <c r="B2872" s="24"/>
      <c r="C2872" s="16"/>
      <c r="D2872" s="16"/>
      <c r="E2872" s="15"/>
      <c r="F2872" s="15"/>
      <c r="G2872" s="16"/>
      <c r="I2872" t="e">
        <f>INDEX('Helper - Drop-downs'!$C$12:$C$24,MATCH(C2872,'Helper - Drop-downs'!$A$12:$A$24,0))</f>
        <v>#N/A</v>
      </c>
      <c r="J2872" s="44" t="str">
        <f t="shared" si="88"/>
        <v xml:space="preserve"> - </v>
      </c>
      <c r="K2872" s="44" t="e">
        <f>INDEX('Helper - Inputs'!$G$15:$G$66,MATCH(J2872,'Helper - Inputs'!$D$15:$D$66,0),1)</f>
        <v>#N/A</v>
      </c>
      <c r="L2872" s="44" t="e">
        <f t="shared" si="89"/>
        <v>#N/A</v>
      </c>
    </row>
    <row r="2873" spans="1:12" x14ac:dyDescent="0.3">
      <c r="A2873" s="15"/>
      <c r="B2873" s="24"/>
      <c r="C2873" s="16"/>
      <c r="D2873" s="16"/>
      <c r="E2873" s="15"/>
      <c r="F2873" s="15"/>
      <c r="G2873" s="16"/>
      <c r="I2873" t="e">
        <f>INDEX('Helper - Drop-downs'!$C$12:$C$24,MATCH(C2873,'Helper - Drop-downs'!$A$12:$A$24,0))</f>
        <v>#N/A</v>
      </c>
      <c r="J2873" s="44" t="str">
        <f t="shared" si="88"/>
        <v xml:space="preserve"> - </v>
      </c>
      <c r="K2873" s="44" t="e">
        <f>INDEX('Helper - Inputs'!$G$15:$G$66,MATCH(J2873,'Helper - Inputs'!$D$15:$D$66,0),1)</f>
        <v>#N/A</v>
      </c>
      <c r="L2873" s="44" t="e">
        <f t="shared" si="89"/>
        <v>#N/A</v>
      </c>
    </row>
    <row r="2874" spans="1:12" x14ac:dyDescent="0.3">
      <c r="A2874" s="15"/>
      <c r="B2874" s="24"/>
      <c r="C2874" s="16"/>
      <c r="D2874" s="16"/>
      <c r="E2874" s="15"/>
      <c r="F2874" s="15"/>
      <c r="G2874" s="16"/>
      <c r="I2874" t="e">
        <f>INDEX('Helper - Drop-downs'!$C$12:$C$24,MATCH(C2874,'Helper - Drop-downs'!$A$12:$A$24,0))</f>
        <v>#N/A</v>
      </c>
      <c r="J2874" s="44" t="str">
        <f t="shared" si="88"/>
        <v xml:space="preserve"> - </v>
      </c>
      <c r="K2874" s="44" t="e">
        <f>INDEX('Helper - Inputs'!$G$15:$G$66,MATCH(J2874,'Helper - Inputs'!$D$15:$D$66,0),1)</f>
        <v>#N/A</v>
      </c>
      <c r="L2874" s="44" t="e">
        <f t="shared" si="89"/>
        <v>#N/A</v>
      </c>
    </row>
    <row r="2875" spans="1:12" x14ac:dyDescent="0.3">
      <c r="A2875" s="15"/>
      <c r="B2875" s="24"/>
      <c r="C2875" s="16"/>
      <c r="D2875" s="16"/>
      <c r="E2875" s="15"/>
      <c r="F2875" s="15"/>
      <c r="G2875" s="16"/>
      <c r="I2875" t="e">
        <f>INDEX('Helper - Drop-downs'!$C$12:$C$24,MATCH(C2875,'Helper - Drop-downs'!$A$12:$A$24,0))</f>
        <v>#N/A</v>
      </c>
      <c r="J2875" s="44" t="str">
        <f t="shared" si="88"/>
        <v xml:space="preserve"> - </v>
      </c>
      <c r="K2875" s="44" t="e">
        <f>INDEX('Helper - Inputs'!$G$15:$G$66,MATCH(J2875,'Helper - Inputs'!$D$15:$D$66,0),1)</f>
        <v>#N/A</v>
      </c>
      <c r="L2875" s="44" t="e">
        <f t="shared" si="89"/>
        <v>#N/A</v>
      </c>
    </row>
    <row r="2876" spans="1:12" x14ac:dyDescent="0.3">
      <c r="A2876" s="15"/>
      <c r="B2876" s="24"/>
      <c r="C2876" s="16"/>
      <c r="D2876" s="16"/>
      <c r="E2876" s="15"/>
      <c r="F2876" s="15"/>
      <c r="G2876" s="16"/>
      <c r="I2876" t="e">
        <f>INDEX('Helper - Drop-downs'!$C$12:$C$24,MATCH(C2876,'Helper - Drop-downs'!$A$12:$A$24,0))</f>
        <v>#N/A</v>
      </c>
      <c r="J2876" s="44" t="str">
        <f t="shared" si="88"/>
        <v xml:space="preserve"> - </v>
      </c>
      <c r="K2876" s="44" t="e">
        <f>INDEX('Helper - Inputs'!$G$15:$G$66,MATCH(J2876,'Helper - Inputs'!$D$15:$D$66,0),1)</f>
        <v>#N/A</v>
      </c>
      <c r="L2876" s="44" t="e">
        <f t="shared" si="89"/>
        <v>#N/A</v>
      </c>
    </row>
    <row r="2877" spans="1:12" x14ac:dyDescent="0.3">
      <c r="A2877" s="15"/>
      <c r="B2877" s="24"/>
      <c r="C2877" s="16"/>
      <c r="D2877" s="16"/>
      <c r="E2877" s="15"/>
      <c r="F2877" s="15"/>
      <c r="G2877" s="16"/>
      <c r="I2877" t="e">
        <f>INDEX('Helper - Drop-downs'!$C$12:$C$24,MATCH(C2877,'Helper - Drop-downs'!$A$12:$A$24,0))</f>
        <v>#N/A</v>
      </c>
      <c r="J2877" s="44" t="str">
        <f t="shared" si="88"/>
        <v xml:space="preserve"> - </v>
      </c>
      <c r="K2877" s="44" t="e">
        <f>INDEX('Helper - Inputs'!$G$15:$G$66,MATCH(J2877,'Helper - Inputs'!$D$15:$D$66,0),1)</f>
        <v>#N/A</v>
      </c>
      <c r="L2877" s="44" t="e">
        <f t="shared" si="89"/>
        <v>#N/A</v>
      </c>
    </row>
    <row r="2878" spans="1:12" x14ac:dyDescent="0.3">
      <c r="A2878" s="15"/>
      <c r="B2878" s="24"/>
      <c r="C2878" s="16"/>
      <c r="D2878" s="16"/>
      <c r="E2878" s="15"/>
      <c r="F2878" s="15"/>
      <c r="G2878" s="16"/>
      <c r="I2878" t="e">
        <f>INDEX('Helper - Drop-downs'!$C$12:$C$24,MATCH(C2878,'Helper - Drop-downs'!$A$12:$A$24,0))</f>
        <v>#N/A</v>
      </c>
      <c r="J2878" s="44" t="str">
        <f t="shared" si="88"/>
        <v xml:space="preserve"> - </v>
      </c>
      <c r="K2878" s="44" t="e">
        <f>INDEX('Helper - Inputs'!$G$15:$G$66,MATCH(J2878,'Helper - Inputs'!$D$15:$D$66,0),1)</f>
        <v>#N/A</v>
      </c>
      <c r="L2878" s="44" t="e">
        <f t="shared" si="89"/>
        <v>#N/A</v>
      </c>
    </row>
    <row r="2879" spans="1:12" x14ac:dyDescent="0.3">
      <c r="A2879" s="15"/>
      <c r="B2879" s="24"/>
      <c r="C2879" s="16"/>
      <c r="D2879" s="16"/>
      <c r="E2879" s="15"/>
      <c r="F2879" s="15"/>
      <c r="G2879" s="16"/>
      <c r="I2879" t="e">
        <f>INDEX('Helper - Drop-downs'!$C$12:$C$24,MATCH(C2879,'Helper - Drop-downs'!$A$12:$A$24,0))</f>
        <v>#N/A</v>
      </c>
      <c r="J2879" s="44" t="str">
        <f t="shared" si="88"/>
        <v xml:space="preserve"> - </v>
      </c>
      <c r="K2879" s="44" t="e">
        <f>INDEX('Helper - Inputs'!$G$15:$G$66,MATCH(J2879,'Helper - Inputs'!$D$15:$D$66,0),1)</f>
        <v>#N/A</v>
      </c>
      <c r="L2879" s="44" t="e">
        <f t="shared" si="89"/>
        <v>#N/A</v>
      </c>
    </row>
    <row r="2880" spans="1:12" x14ac:dyDescent="0.3">
      <c r="A2880" s="15"/>
      <c r="B2880" s="24"/>
      <c r="C2880" s="16"/>
      <c r="D2880" s="16"/>
      <c r="E2880" s="15"/>
      <c r="F2880" s="15"/>
      <c r="G2880" s="16"/>
      <c r="I2880" t="e">
        <f>INDEX('Helper - Drop-downs'!$C$12:$C$24,MATCH(C2880,'Helper - Drop-downs'!$A$12:$A$24,0))</f>
        <v>#N/A</v>
      </c>
      <c r="J2880" s="44" t="str">
        <f t="shared" si="88"/>
        <v xml:space="preserve"> - </v>
      </c>
      <c r="K2880" s="44" t="e">
        <f>INDEX('Helper - Inputs'!$G$15:$G$66,MATCH(J2880,'Helper - Inputs'!$D$15:$D$66,0),1)</f>
        <v>#N/A</v>
      </c>
      <c r="L2880" s="44" t="e">
        <f t="shared" si="89"/>
        <v>#N/A</v>
      </c>
    </row>
    <row r="2881" spans="1:12" x14ac:dyDescent="0.3">
      <c r="A2881" s="15"/>
      <c r="B2881" s="24"/>
      <c r="C2881" s="16"/>
      <c r="D2881" s="16"/>
      <c r="E2881" s="15"/>
      <c r="F2881" s="15"/>
      <c r="G2881" s="16"/>
      <c r="I2881" t="e">
        <f>INDEX('Helper - Drop-downs'!$C$12:$C$24,MATCH(C2881,'Helper - Drop-downs'!$A$12:$A$24,0))</f>
        <v>#N/A</v>
      </c>
      <c r="J2881" s="44" t="str">
        <f t="shared" si="88"/>
        <v xml:space="preserve"> - </v>
      </c>
      <c r="K2881" s="44" t="e">
        <f>INDEX('Helper - Inputs'!$G$15:$G$66,MATCH(J2881,'Helper - Inputs'!$D$15:$D$66,0),1)</f>
        <v>#N/A</v>
      </c>
      <c r="L2881" s="44" t="e">
        <f t="shared" si="89"/>
        <v>#N/A</v>
      </c>
    </row>
    <row r="2882" spans="1:12" x14ac:dyDescent="0.3">
      <c r="A2882" s="15"/>
      <c r="B2882" s="24"/>
      <c r="C2882" s="16"/>
      <c r="D2882" s="16"/>
      <c r="E2882" s="15"/>
      <c r="F2882" s="15"/>
      <c r="G2882" s="16"/>
      <c r="I2882" t="e">
        <f>INDEX('Helper - Drop-downs'!$C$12:$C$24,MATCH(C2882,'Helper - Drop-downs'!$A$12:$A$24,0))</f>
        <v>#N/A</v>
      </c>
      <c r="J2882" s="44" t="str">
        <f t="shared" si="88"/>
        <v xml:space="preserve"> - </v>
      </c>
      <c r="K2882" s="44" t="e">
        <f>INDEX('Helper - Inputs'!$G$15:$G$66,MATCH(J2882,'Helper - Inputs'!$D$15:$D$66,0),1)</f>
        <v>#N/A</v>
      </c>
      <c r="L2882" s="44" t="e">
        <f t="shared" si="89"/>
        <v>#N/A</v>
      </c>
    </row>
    <row r="2883" spans="1:12" x14ac:dyDescent="0.3">
      <c r="A2883" s="15"/>
      <c r="B2883" s="24"/>
      <c r="C2883" s="16"/>
      <c r="D2883" s="16"/>
      <c r="E2883" s="15"/>
      <c r="F2883" s="15"/>
      <c r="G2883" s="16"/>
      <c r="I2883" t="e">
        <f>INDEX('Helper - Drop-downs'!$C$12:$C$24,MATCH(C2883,'Helper - Drop-downs'!$A$12:$A$24,0))</f>
        <v>#N/A</v>
      </c>
      <c r="J2883" s="44" t="str">
        <f t="shared" si="88"/>
        <v xml:space="preserve"> - </v>
      </c>
      <c r="K2883" s="44" t="e">
        <f>INDEX('Helper - Inputs'!$G$15:$G$66,MATCH(J2883,'Helper - Inputs'!$D$15:$D$66,0),1)</f>
        <v>#N/A</v>
      </c>
      <c r="L2883" s="44" t="e">
        <f t="shared" si="89"/>
        <v>#N/A</v>
      </c>
    </row>
    <row r="2884" spans="1:12" x14ac:dyDescent="0.3">
      <c r="A2884" s="15"/>
      <c r="B2884" s="24"/>
      <c r="C2884" s="16"/>
      <c r="D2884" s="16"/>
      <c r="E2884" s="15"/>
      <c r="F2884" s="15"/>
      <c r="G2884" s="16"/>
      <c r="I2884" t="e">
        <f>INDEX('Helper - Drop-downs'!$C$12:$C$24,MATCH(C2884,'Helper - Drop-downs'!$A$12:$A$24,0))</f>
        <v>#N/A</v>
      </c>
      <c r="J2884" s="44" t="str">
        <f t="shared" si="88"/>
        <v xml:space="preserve"> - </v>
      </c>
      <c r="K2884" s="44" t="e">
        <f>INDEX('Helper - Inputs'!$G$15:$G$66,MATCH(J2884,'Helper - Inputs'!$D$15:$D$66,0),1)</f>
        <v>#N/A</v>
      </c>
      <c r="L2884" s="44" t="e">
        <f t="shared" si="89"/>
        <v>#N/A</v>
      </c>
    </row>
    <row r="2885" spans="1:12" x14ac:dyDescent="0.3">
      <c r="A2885" s="15"/>
      <c r="B2885" s="24"/>
      <c r="C2885" s="16"/>
      <c r="D2885" s="16"/>
      <c r="E2885" s="15"/>
      <c r="F2885" s="15"/>
      <c r="G2885" s="16"/>
      <c r="I2885" t="e">
        <f>INDEX('Helper - Drop-downs'!$C$12:$C$24,MATCH(C2885,'Helper - Drop-downs'!$A$12:$A$24,0))</f>
        <v>#N/A</v>
      </c>
      <c r="J2885" s="44" t="str">
        <f t="shared" si="88"/>
        <v xml:space="preserve"> - </v>
      </c>
      <c r="K2885" s="44" t="e">
        <f>INDEX('Helper - Inputs'!$G$15:$G$66,MATCH(J2885,'Helper - Inputs'!$D$15:$D$66,0),1)</f>
        <v>#N/A</v>
      </c>
      <c r="L2885" s="44" t="e">
        <f t="shared" si="89"/>
        <v>#N/A</v>
      </c>
    </row>
    <row r="2886" spans="1:12" x14ac:dyDescent="0.3">
      <c r="A2886" s="15"/>
      <c r="B2886" s="24"/>
      <c r="C2886" s="16"/>
      <c r="D2886" s="16"/>
      <c r="E2886" s="15"/>
      <c r="F2886" s="15"/>
      <c r="G2886" s="16"/>
      <c r="I2886" t="e">
        <f>INDEX('Helper - Drop-downs'!$C$12:$C$24,MATCH(C2886,'Helper - Drop-downs'!$A$12:$A$24,0))</f>
        <v>#N/A</v>
      </c>
      <c r="J2886" s="44" t="str">
        <f t="shared" ref="J2886:J2949" si="90">E2886&amp;" - "&amp;F2886</f>
        <v xml:space="preserve"> - </v>
      </c>
      <c r="K2886" s="44" t="e">
        <f>INDEX('Helper - Inputs'!$G$15:$G$66,MATCH(J2886,'Helper - Inputs'!$D$15:$D$66,0),1)</f>
        <v>#N/A</v>
      </c>
      <c r="L2886" s="44" t="e">
        <f t="shared" ref="L2886:L2949" si="91">E2886&amp;" - "&amp;K2886</f>
        <v>#N/A</v>
      </c>
    </row>
    <row r="2887" spans="1:12" x14ac:dyDescent="0.3">
      <c r="A2887" s="15"/>
      <c r="B2887" s="24"/>
      <c r="C2887" s="16"/>
      <c r="D2887" s="16"/>
      <c r="E2887" s="15"/>
      <c r="F2887" s="15"/>
      <c r="G2887" s="16"/>
      <c r="I2887" t="e">
        <f>INDEX('Helper - Drop-downs'!$C$12:$C$24,MATCH(C2887,'Helper - Drop-downs'!$A$12:$A$24,0))</f>
        <v>#N/A</v>
      </c>
      <c r="J2887" s="44" t="str">
        <f t="shared" si="90"/>
        <v xml:space="preserve"> - </v>
      </c>
      <c r="K2887" s="44" t="e">
        <f>INDEX('Helper - Inputs'!$G$15:$G$66,MATCH(J2887,'Helper - Inputs'!$D$15:$D$66,0),1)</f>
        <v>#N/A</v>
      </c>
      <c r="L2887" s="44" t="e">
        <f t="shared" si="91"/>
        <v>#N/A</v>
      </c>
    </row>
    <row r="2888" spans="1:12" x14ac:dyDescent="0.3">
      <c r="A2888" s="15"/>
      <c r="B2888" s="24"/>
      <c r="C2888" s="16"/>
      <c r="D2888" s="16"/>
      <c r="E2888" s="15"/>
      <c r="F2888" s="15"/>
      <c r="G2888" s="16"/>
      <c r="I2888" t="e">
        <f>INDEX('Helper - Drop-downs'!$C$12:$C$24,MATCH(C2888,'Helper - Drop-downs'!$A$12:$A$24,0))</f>
        <v>#N/A</v>
      </c>
      <c r="J2888" s="44" t="str">
        <f t="shared" si="90"/>
        <v xml:space="preserve"> - </v>
      </c>
      <c r="K2888" s="44" t="e">
        <f>INDEX('Helper - Inputs'!$G$15:$G$66,MATCH(J2888,'Helper - Inputs'!$D$15:$D$66,0),1)</f>
        <v>#N/A</v>
      </c>
      <c r="L2888" s="44" t="e">
        <f t="shared" si="91"/>
        <v>#N/A</v>
      </c>
    </row>
    <row r="2889" spans="1:12" x14ac:dyDescent="0.3">
      <c r="A2889" s="15"/>
      <c r="B2889" s="24"/>
      <c r="C2889" s="16"/>
      <c r="D2889" s="16"/>
      <c r="E2889" s="15"/>
      <c r="F2889" s="15"/>
      <c r="G2889" s="16"/>
      <c r="I2889" t="e">
        <f>INDEX('Helper - Drop-downs'!$C$12:$C$24,MATCH(C2889,'Helper - Drop-downs'!$A$12:$A$24,0))</f>
        <v>#N/A</v>
      </c>
      <c r="J2889" s="44" t="str">
        <f t="shared" si="90"/>
        <v xml:space="preserve"> - </v>
      </c>
      <c r="K2889" s="44" t="e">
        <f>INDEX('Helper - Inputs'!$G$15:$G$66,MATCH(J2889,'Helper - Inputs'!$D$15:$D$66,0),1)</f>
        <v>#N/A</v>
      </c>
      <c r="L2889" s="44" t="e">
        <f t="shared" si="91"/>
        <v>#N/A</v>
      </c>
    </row>
    <row r="2890" spans="1:12" x14ac:dyDescent="0.3">
      <c r="A2890" s="15"/>
      <c r="B2890" s="24"/>
      <c r="C2890" s="16"/>
      <c r="D2890" s="16"/>
      <c r="E2890" s="15"/>
      <c r="F2890" s="15"/>
      <c r="G2890" s="16"/>
      <c r="I2890" t="e">
        <f>INDEX('Helper - Drop-downs'!$C$12:$C$24,MATCH(C2890,'Helper - Drop-downs'!$A$12:$A$24,0))</f>
        <v>#N/A</v>
      </c>
      <c r="J2890" s="44" t="str">
        <f t="shared" si="90"/>
        <v xml:space="preserve"> - </v>
      </c>
      <c r="K2890" s="44" t="e">
        <f>INDEX('Helper - Inputs'!$G$15:$G$66,MATCH(J2890,'Helper - Inputs'!$D$15:$D$66,0),1)</f>
        <v>#N/A</v>
      </c>
      <c r="L2890" s="44" t="e">
        <f t="shared" si="91"/>
        <v>#N/A</v>
      </c>
    </row>
    <row r="2891" spans="1:12" x14ac:dyDescent="0.3">
      <c r="A2891" s="15"/>
      <c r="B2891" s="24"/>
      <c r="C2891" s="16"/>
      <c r="D2891" s="16"/>
      <c r="E2891" s="15"/>
      <c r="F2891" s="15"/>
      <c r="G2891" s="16"/>
      <c r="I2891" t="e">
        <f>INDEX('Helper - Drop-downs'!$C$12:$C$24,MATCH(C2891,'Helper - Drop-downs'!$A$12:$A$24,0))</f>
        <v>#N/A</v>
      </c>
      <c r="J2891" s="44" t="str">
        <f t="shared" si="90"/>
        <v xml:space="preserve"> - </v>
      </c>
      <c r="K2891" s="44" t="e">
        <f>INDEX('Helper - Inputs'!$G$15:$G$66,MATCH(J2891,'Helper - Inputs'!$D$15:$D$66,0),1)</f>
        <v>#N/A</v>
      </c>
      <c r="L2891" s="44" t="e">
        <f t="shared" si="91"/>
        <v>#N/A</v>
      </c>
    </row>
    <row r="2892" spans="1:12" x14ac:dyDescent="0.3">
      <c r="A2892" s="15"/>
      <c r="B2892" s="24"/>
      <c r="C2892" s="16"/>
      <c r="D2892" s="16"/>
      <c r="E2892" s="15"/>
      <c r="F2892" s="15"/>
      <c r="G2892" s="16"/>
      <c r="I2892" t="e">
        <f>INDEX('Helper - Drop-downs'!$C$12:$C$24,MATCH(C2892,'Helper - Drop-downs'!$A$12:$A$24,0))</f>
        <v>#N/A</v>
      </c>
      <c r="J2892" s="44" t="str">
        <f t="shared" si="90"/>
        <v xml:space="preserve"> - </v>
      </c>
      <c r="K2892" s="44" t="e">
        <f>INDEX('Helper - Inputs'!$G$15:$G$66,MATCH(J2892,'Helper - Inputs'!$D$15:$D$66,0),1)</f>
        <v>#N/A</v>
      </c>
      <c r="L2892" s="44" t="e">
        <f t="shared" si="91"/>
        <v>#N/A</v>
      </c>
    </row>
    <row r="2893" spans="1:12" x14ac:dyDescent="0.3">
      <c r="A2893" s="15"/>
      <c r="B2893" s="24"/>
      <c r="C2893" s="16"/>
      <c r="D2893" s="16"/>
      <c r="E2893" s="15"/>
      <c r="F2893" s="15"/>
      <c r="G2893" s="16"/>
      <c r="I2893" t="e">
        <f>INDEX('Helper - Drop-downs'!$C$12:$C$24,MATCH(C2893,'Helper - Drop-downs'!$A$12:$A$24,0))</f>
        <v>#N/A</v>
      </c>
      <c r="J2893" s="44" t="str">
        <f t="shared" si="90"/>
        <v xml:space="preserve"> - </v>
      </c>
      <c r="K2893" s="44" t="e">
        <f>INDEX('Helper - Inputs'!$G$15:$G$66,MATCH(J2893,'Helper - Inputs'!$D$15:$D$66,0),1)</f>
        <v>#N/A</v>
      </c>
      <c r="L2893" s="44" t="e">
        <f t="shared" si="91"/>
        <v>#N/A</v>
      </c>
    </row>
    <row r="2894" spans="1:12" x14ac:dyDescent="0.3">
      <c r="A2894" s="15"/>
      <c r="B2894" s="24"/>
      <c r="C2894" s="16"/>
      <c r="D2894" s="16"/>
      <c r="E2894" s="15"/>
      <c r="F2894" s="15"/>
      <c r="G2894" s="16"/>
      <c r="I2894" t="e">
        <f>INDEX('Helper - Drop-downs'!$C$12:$C$24,MATCH(C2894,'Helper - Drop-downs'!$A$12:$A$24,0))</f>
        <v>#N/A</v>
      </c>
      <c r="J2894" s="44" t="str">
        <f t="shared" si="90"/>
        <v xml:space="preserve"> - </v>
      </c>
      <c r="K2894" s="44" t="e">
        <f>INDEX('Helper - Inputs'!$G$15:$G$66,MATCH(J2894,'Helper - Inputs'!$D$15:$D$66,0),1)</f>
        <v>#N/A</v>
      </c>
      <c r="L2894" s="44" t="e">
        <f t="shared" si="91"/>
        <v>#N/A</v>
      </c>
    </row>
    <row r="2895" spans="1:12" x14ac:dyDescent="0.3">
      <c r="A2895" s="15"/>
      <c r="B2895" s="24"/>
      <c r="C2895" s="16"/>
      <c r="D2895" s="16"/>
      <c r="E2895" s="15"/>
      <c r="F2895" s="15"/>
      <c r="G2895" s="16"/>
      <c r="I2895" t="e">
        <f>INDEX('Helper - Drop-downs'!$C$12:$C$24,MATCH(C2895,'Helper - Drop-downs'!$A$12:$A$24,0))</f>
        <v>#N/A</v>
      </c>
      <c r="J2895" s="44" t="str">
        <f t="shared" si="90"/>
        <v xml:space="preserve"> - </v>
      </c>
      <c r="K2895" s="44" t="e">
        <f>INDEX('Helper - Inputs'!$G$15:$G$66,MATCH(J2895,'Helper - Inputs'!$D$15:$D$66,0),1)</f>
        <v>#N/A</v>
      </c>
      <c r="L2895" s="44" t="e">
        <f t="shared" si="91"/>
        <v>#N/A</v>
      </c>
    </row>
    <row r="2896" spans="1:12" x14ac:dyDescent="0.3">
      <c r="A2896" s="15"/>
      <c r="B2896" s="24"/>
      <c r="C2896" s="16"/>
      <c r="D2896" s="16"/>
      <c r="E2896" s="15"/>
      <c r="F2896" s="15"/>
      <c r="G2896" s="16"/>
      <c r="I2896" t="e">
        <f>INDEX('Helper - Drop-downs'!$C$12:$C$24,MATCH(C2896,'Helper - Drop-downs'!$A$12:$A$24,0))</f>
        <v>#N/A</v>
      </c>
      <c r="J2896" s="44" t="str">
        <f t="shared" si="90"/>
        <v xml:space="preserve"> - </v>
      </c>
      <c r="K2896" s="44" t="e">
        <f>INDEX('Helper - Inputs'!$G$15:$G$66,MATCH(J2896,'Helper - Inputs'!$D$15:$D$66,0),1)</f>
        <v>#N/A</v>
      </c>
      <c r="L2896" s="44" t="e">
        <f t="shared" si="91"/>
        <v>#N/A</v>
      </c>
    </row>
    <row r="2897" spans="1:12" x14ac:dyDescent="0.3">
      <c r="A2897" s="15"/>
      <c r="B2897" s="24"/>
      <c r="C2897" s="16"/>
      <c r="D2897" s="16"/>
      <c r="E2897" s="15"/>
      <c r="F2897" s="15"/>
      <c r="G2897" s="16"/>
      <c r="I2897" t="e">
        <f>INDEX('Helper - Drop-downs'!$C$12:$C$24,MATCH(C2897,'Helper - Drop-downs'!$A$12:$A$24,0))</f>
        <v>#N/A</v>
      </c>
      <c r="J2897" s="44" t="str">
        <f t="shared" si="90"/>
        <v xml:space="preserve"> - </v>
      </c>
      <c r="K2897" s="44" t="e">
        <f>INDEX('Helper - Inputs'!$G$15:$G$66,MATCH(J2897,'Helper - Inputs'!$D$15:$D$66,0),1)</f>
        <v>#N/A</v>
      </c>
      <c r="L2897" s="44" t="e">
        <f t="shared" si="91"/>
        <v>#N/A</v>
      </c>
    </row>
    <row r="2898" spans="1:12" x14ac:dyDescent="0.3">
      <c r="A2898" s="15"/>
      <c r="B2898" s="24"/>
      <c r="C2898" s="16"/>
      <c r="D2898" s="16"/>
      <c r="E2898" s="15"/>
      <c r="F2898" s="15"/>
      <c r="G2898" s="16"/>
      <c r="I2898" t="e">
        <f>INDEX('Helper - Drop-downs'!$C$12:$C$24,MATCH(C2898,'Helper - Drop-downs'!$A$12:$A$24,0))</f>
        <v>#N/A</v>
      </c>
      <c r="J2898" s="44" t="str">
        <f t="shared" si="90"/>
        <v xml:space="preserve"> - </v>
      </c>
      <c r="K2898" s="44" t="e">
        <f>INDEX('Helper - Inputs'!$G$15:$G$66,MATCH(J2898,'Helper - Inputs'!$D$15:$D$66,0),1)</f>
        <v>#N/A</v>
      </c>
      <c r="L2898" s="44" t="e">
        <f t="shared" si="91"/>
        <v>#N/A</v>
      </c>
    </row>
    <row r="2899" spans="1:12" x14ac:dyDescent="0.3">
      <c r="A2899" s="15"/>
      <c r="B2899" s="24"/>
      <c r="C2899" s="16"/>
      <c r="D2899" s="16"/>
      <c r="E2899" s="15"/>
      <c r="F2899" s="15"/>
      <c r="G2899" s="16"/>
      <c r="I2899" t="e">
        <f>INDEX('Helper - Drop-downs'!$C$12:$C$24,MATCH(C2899,'Helper - Drop-downs'!$A$12:$A$24,0))</f>
        <v>#N/A</v>
      </c>
      <c r="J2899" s="44" t="str">
        <f t="shared" si="90"/>
        <v xml:space="preserve"> - </v>
      </c>
      <c r="K2899" s="44" t="e">
        <f>INDEX('Helper - Inputs'!$G$15:$G$66,MATCH(J2899,'Helper - Inputs'!$D$15:$D$66,0),1)</f>
        <v>#N/A</v>
      </c>
      <c r="L2899" s="44" t="e">
        <f t="shared" si="91"/>
        <v>#N/A</v>
      </c>
    </row>
    <row r="2900" spans="1:12" x14ac:dyDescent="0.3">
      <c r="A2900" s="15"/>
      <c r="B2900" s="24"/>
      <c r="C2900" s="16"/>
      <c r="D2900" s="16"/>
      <c r="E2900" s="15"/>
      <c r="F2900" s="15"/>
      <c r="G2900" s="16"/>
      <c r="I2900" t="e">
        <f>INDEX('Helper - Drop-downs'!$C$12:$C$24,MATCH(C2900,'Helper - Drop-downs'!$A$12:$A$24,0))</f>
        <v>#N/A</v>
      </c>
      <c r="J2900" s="44" t="str">
        <f t="shared" si="90"/>
        <v xml:space="preserve"> - </v>
      </c>
      <c r="K2900" s="44" t="e">
        <f>INDEX('Helper - Inputs'!$G$15:$G$66,MATCH(J2900,'Helper - Inputs'!$D$15:$D$66,0),1)</f>
        <v>#N/A</v>
      </c>
      <c r="L2900" s="44" t="e">
        <f t="shared" si="91"/>
        <v>#N/A</v>
      </c>
    </row>
    <row r="2901" spans="1:12" x14ac:dyDescent="0.3">
      <c r="A2901" s="15"/>
      <c r="B2901" s="24"/>
      <c r="C2901" s="16"/>
      <c r="D2901" s="16"/>
      <c r="E2901" s="15"/>
      <c r="F2901" s="15"/>
      <c r="G2901" s="16"/>
      <c r="I2901" t="e">
        <f>INDEX('Helper - Drop-downs'!$C$12:$C$24,MATCH(C2901,'Helper - Drop-downs'!$A$12:$A$24,0))</f>
        <v>#N/A</v>
      </c>
      <c r="J2901" s="44" t="str">
        <f t="shared" si="90"/>
        <v xml:space="preserve"> - </v>
      </c>
      <c r="K2901" s="44" t="e">
        <f>INDEX('Helper - Inputs'!$G$15:$G$66,MATCH(J2901,'Helper - Inputs'!$D$15:$D$66,0),1)</f>
        <v>#N/A</v>
      </c>
      <c r="L2901" s="44" t="e">
        <f t="shared" si="91"/>
        <v>#N/A</v>
      </c>
    </row>
    <row r="2902" spans="1:12" x14ac:dyDescent="0.3">
      <c r="A2902" s="15"/>
      <c r="B2902" s="24"/>
      <c r="C2902" s="16"/>
      <c r="D2902" s="16"/>
      <c r="E2902" s="15"/>
      <c r="F2902" s="15"/>
      <c r="G2902" s="16"/>
      <c r="I2902" t="e">
        <f>INDEX('Helper - Drop-downs'!$C$12:$C$24,MATCH(C2902,'Helper - Drop-downs'!$A$12:$A$24,0))</f>
        <v>#N/A</v>
      </c>
      <c r="J2902" s="44" t="str">
        <f t="shared" si="90"/>
        <v xml:space="preserve"> - </v>
      </c>
      <c r="K2902" s="44" t="e">
        <f>INDEX('Helper - Inputs'!$G$15:$G$66,MATCH(J2902,'Helper - Inputs'!$D$15:$D$66,0),1)</f>
        <v>#N/A</v>
      </c>
      <c r="L2902" s="44" t="e">
        <f t="shared" si="91"/>
        <v>#N/A</v>
      </c>
    </row>
    <row r="2903" spans="1:12" x14ac:dyDescent="0.3">
      <c r="A2903" s="15"/>
      <c r="B2903" s="24"/>
      <c r="C2903" s="16"/>
      <c r="D2903" s="16"/>
      <c r="E2903" s="15"/>
      <c r="F2903" s="15"/>
      <c r="G2903" s="16"/>
      <c r="I2903" t="e">
        <f>INDEX('Helper - Drop-downs'!$C$12:$C$24,MATCH(C2903,'Helper - Drop-downs'!$A$12:$A$24,0))</f>
        <v>#N/A</v>
      </c>
      <c r="J2903" s="44" t="str">
        <f t="shared" si="90"/>
        <v xml:space="preserve"> - </v>
      </c>
      <c r="K2903" s="44" t="e">
        <f>INDEX('Helper - Inputs'!$G$15:$G$66,MATCH(J2903,'Helper - Inputs'!$D$15:$D$66,0),1)</f>
        <v>#N/A</v>
      </c>
      <c r="L2903" s="44" t="e">
        <f t="shared" si="91"/>
        <v>#N/A</v>
      </c>
    </row>
    <row r="2904" spans="1:12" x14ac:dyDescent="0.3">
      <c r="A2904" s="15"/>
      <c r="B2904" s="24"/>
      <c r="C2904" s="16"/>
      <c r="D2904" s="16"/>
      <c r="E2904" s="15"/>
      <c r="F2904" s="15"/>
      <c r="G2904" s="16"/>
      <c r="I2904" t="e">
        <f>INDEX('Helper - Drop-downs'!$C$12:$C$24,MATCH(C2904,'Helper - Drop-downs'!$A$12:$A$24,0))</f>
        <v>#N/A</v>
      </c>
      <c r="J2904" s="44" t="str">
        <f t="shared" si="90"/>
        <v xml:space="preserve"> - </v>
      </c>
      <c r="K2904" s="44" t="e">
        <f>INDEX('Helper - Inputs'!$G$15:$G$66,MATCH(J2904,'Helper - Inputs'!$D$15:$D$66,0),1)</f>
        <v>#N/A</v>
      </c>
      <c r="L2904" s="44" t="e">
        <f t="shared" si="91"/>
        <v>#N/A</v>
      </c>
    </row>
    <row r="2905" spans="1:12" x14ac:dyDescent="0.3">
      <c r="A2905" s="15"/>
      <c r="B2905" s="24"/>
      <c r="C2905" s="16"/>
      <c r="D2905" s="16"/>
      <c r="E2905" s="15"/>
      <c r="F2905" s="15"/>
      <c r="G2905" s="16"/>
      <c r="I2905" t="e">
        <f>INDEX('Helper - Drop-downs'!$C$12:$C$24,MATCH(C2905,'Helper - Drop-downs'!$A$12:$A$24,0))</f>
        <v>#N/A</v>
      </c>
      <c r="J2905" s="44" t="str">
        <f t="shared" si="90"/>
        <v xml:space="preserve"> - </v>
      </c>
      <c r="K2905" s="44" t="e">
        <f>INDEX('Helper - Inputs'!$G$15:$G$66,MATCH(J2905,'Helper - Inputs'!$D$15:$D$66,0),1)</f>
        <v>#N/A</v>
      </c>
      <c r="L2905" s="44" t="e">
        <f t="shared" si="91"/>
        <v>#N/A</v>
      </c>
    </row>
    <row r="2906" spans="1:12" x14ac:dyDescent="0.3">
      <c r="A2906" s="15"/>
      <c r="B2906" s="24"/>
      <c r="C2906" s="16"/>
      <c r="D2906" s="16"/>
      <c r="E2906" s="15"/>
      <c r="F2906" s="15"/>
      <c r="G2906" s="16"/>
      <c r="I2906" t="e">
        <f>INDEX('Helper - Drop-downs'!$C$12:$C$24,MATCH(C2906,'Helper - Drop-downs'!$A$12:$A$24,0))</f>
        <v>#N/A</v>
      </c>
      <c r="J2906" s="44" t="str">
        <f t="shared" si="90"/>
        <v xml:space="preserve"> - </v>
      </c>
      <c r="K2906" s="44" t="e">
        <f>INDEX('Helper - Inputs'!$G$15:$G$66,MATCH(J2906,'Helper - Inputs'!$D$15:$D$66,0),1)</f>
        <v>#N/A</v>
      </c>
      <c r="L2906" s="44" t="e">
        <f t="shared" si="91"/>
        <v>#N/A</v>
      </c>
    </row>
    <row r="2907" spans="1:12" x14ac:dyDescent="0.3">
      <c r="A2907" s="15"/>
      <c r="B2907" s="24"/>
      <c r="C2907" s="16"/>
      <c r="D2907" s="16"/>
      <c r="E2907" s="15"/>
      <c r="F2907" s="15"/>
      <c r="G2907" s="16"/>
      <c r="I2907" t="e">
        <f>INDEX('Helper - Drop-downs'!$C$12:$C$24,MATCH(C2907,'Helper - Drop-downs'!$A$12:$A$24,0))</f>
        <v>#N/A</v>
      </c>
      <c r="J2907" s="44" t="str">
        <f t="shared" si="90"/>
        <v xml:space="preserve"> - </v>
      </c>
      <c r="K2907" s="44" t="e">
        <f>INDEX('Helper - Inputs'!$G$15:$G$66,MATCH(J2907,'Helper - Inputs'!$D$15:$D$66,0),1)</f>
        <v>#N/A</v>
      </c>
      <c r="L2907" s="44" t="e">
        <f t="shared" si="91"/>
        <v>#N/A</v>
      </c>
    </row>
    <row r="2908" spans="1:12" x14ac:dyDescent="0.3">
      <c r="A2908" s="15"/>
      <c r="B2908" s="24"/>
      <c r="C2908" s="16"/>
      <c r="D2908" s="16"/>
      <c r="E2908" s="15"/>
      <c r="F2908" s="15"/>
      <c r="G2908" s="16"/>
      <c r="I2908" t="e">
        <f>INDEX('Helper - Drop-downs'!$C$12:$C$24,MATCH(C2908,'Helper - Drop-downs'!$A$12:$A$24,0))</f>
        <v>#N/A</v>
      </c>
      <c r="J2908" s="44" t="str">
        <f t="shared" si="90"/>
        <v xml:space="preserve"> - </v>
      </c>
      <c r="K2908" s="44" t="e">
        <f>INDEX('Helper - Inputs'!$G$15:$G$66,MATCH(J2908,'Helper - Inputs'!$D$15:$D$66,0),1)</f>
        <v>#N/A</v>
      </c>
      <c r="L2908" s="44" t="e">
        <f t="shared" si="91"/>
        <v>#N/A</v>
      </c>
    </row>
    <row r="2909" spans="1:12" x14ac:dyDescent="0.3">
      <c r="A2909" s="15"/>
      <c r="B2909" s="24"/>
      <c r="C2909" s="16"/>
      <c r="D2909" s="16"/>
      <c r="E2909" s="15"/>
      <c r="F2909" s="15"/>
      <c r="G2909" s="16"/>
      <c r="I2909" t="e">
        <f>INDEX('Helper - Drop-downs'!$C$12:$C$24,MATCH(C2909,'Helper - Drop-downs'!$A$12:$A$24,0))</f>
        <v>#N/A</v>
      </c>
      <c r="J2909" s="44" t="str">
        <f t="shared" si="90"/>
        <v xml:space="preserve"> - </v>
      </c>
      <c r="K2909" s="44" t="e">
        <f>INDEX('Helper - Inputs'!$G$15:$G$66,MATCH(J2909,'Helper - Inputs'!$D$15:$D$66,0),1)</f>
        <v>#N/A</v>
      </c>
      <c r="L2909" s="44" t="e">
        <f t="shared" si="91"/>
        <v>#N/A</v>
      </c>
    </row>
    <row r="2910" spans="1:12" x14ac:dyDescent="0.3">
      <c r="A2910" s="15"/>
      <c r="B2910" s="24"/>
      <c r="C2910" s="16"/>
      <c r="D2910" s="16"/>
      <c r="E2910" s="15"/>
      <c r="F2910" s="15"/>
      <c r="G2910" s="16"/>
      <c r="I2910" t="e">
        <f>INDEX('Helper - Drop-downs'!$C$12:$C$24,MATCH(C2910,'Helper - Drop-downs'!$A$12:$A$24,0))</f>
        <v>#N/A</v>
      </c>
      <c r="J2910" s="44" t="str">
        <f t="shared" si="90"/>
        <v xml:space="preserve"> - </v>
      </c>
      <c r="K2910" s="44" t="e">
        <f>INDEX('Helper - Inputs'!$G$15:$G$66,MATCH(J2910,'Helper - Inputs'!$D$15:$D$66,0),1)</f>
        <v>#N/A</v>
      </c>
      <c r="L2910" s="44" t="e">
        <f t="shared" si="91"/>
        <v>#N/A</v>
      </c>
    </row>
    <row r="2911" spans="1:12" x14ac:dyDescent="0.3">
      <c r="A2911" s="15"/>
      <c r="B2911" s="24"/>
      <c r="C2911" s="16"/>
      <c r="D2911" s="16"/>
      <c r="E2911" s="15"/>
      <c r="F2911" s="15"/>
      <c r="G2911" s="16"/>
      <c r="I2911" t="e">
        <f>INDEX('Helper - Drop-downs'!$C$12:$C$24,MATCH(C2911,'Helper - Drop-downs'!$A$12:$A$24,0))</f>
        <v>#N/A</v>
      </c>
      <c r="J2911" s="44" t="str">
        <f t="shared" si="90"/>
        <v xml:space="preserve"> - </v>
      </c>
      <c r="K2911" s="44" t="e">
        <f>INDEX('Helper - Inputs'!$G$15:$G$66,MATCH(J2911,'Helper - Inputs'!$D$15:$D$66,0),1)</f>
        <v>#N/A</v>
      </c>
      <c r="L2911" s="44" t="e">
        <f t="shared" si="91"/>
        <v>#N/A</v>
      </c>
    </row>
    <row r="2912" spans="1:12" x14ac:dyDescent="0.3">
      <c r="A2912" s="15"/>
      <c r="B2912" s="24"/>
      <c r="C2912" s="16"/>
      <c r="D2912" s="16"/>
      <c r="E2912" s="15"/>
      <c r="F2912" s="15"/>
      <c r="G2912" s="16"/>
      <c r="I2912" t="e">
        <f>INDEX('Helper - Drop-downs'!$C$12:$C$24,MATCH(C2912,'Helper - Drop-downs'!$A$12:$A$24,0))</f>
        <v>#N/A</v>
      </c>
      <c r="J2912" s="44" t="str">
        <f t="shared" si="90"/>
        <v xml:space="preserve"> - </v>
      </c>
      <c r="K2912" s="44" t="e">
        <f>INDEX('Helper - Inputs'!$G$15:$G$66,MATCH(J2912,'Helper - Inputs'!$D$15:$D$66,0),1)</f>
        <v>#N/A</v>
      </c>
      <c r="L2912" s="44" t="e">
        <f t="shared" si="91"/>
        <v>#N/A</v>
      </c>
    </row>
    <row r="2913" spans="1:12" x14ac:dyDescent="0.3">
      <c r="A2913" s="15"/>
      <c r="B2913" s="24"/>
      <c r="C2913" s="16"/>
      <c r="D2913" s="16"/>
      <c r="E2913" s="15"/>
      <c r="F2913" s="15"/>
      <c r="G2913" s="16"/>
      <c r="I2913" t="e">
        <f>INDEX('Helper - Drop-downs'!$C$12:$C$24,MATCH(C2913,'Helper - Drop-downs'!$A$12:$A$24,0))</f>
        <v>#N/A</v>
      </c>
      <c r="J2913" s="44" t="str">
        <f t="shared" si="90"/>
        <v xml:space="preserve"> - </v>
      </c>
      <c r="K2913" s="44" t="e">
        <f>INDEX('Helper - Inputs'!$G$15:$G$66,MATCH(J2913,'Helper - Inputs'!$D$15:$D$66,0),1)</f>
        <v>#N/A</v>
      </c>
      <c r="L2913" s="44" t="e">
        <f t="shared" si="91"/>
        <v>#N/A</v>
      </c>
    </row>
    <row r="2914" spans="1:12" x14ac:dyDescent="0.3">
      <c r="A2914" s="15"/>
      <c r="B2914" s="24"/>
      <c r="C2914" s="16"/>
      <c r="D2914" s="16"/>
      <c r="E2914" s="15"/>
      <c r="F2914" s="15"/>
      <c r="G2914" s="16"/>
      <c r="I2914" t="e">
        <f>INDEX('Helper - Drop-downs'!$C$12:$C$24,MATCH(C2914,'Helper - Drop-downs'!$A$12:$A$24,0))</f>
        <v>#N/A</v>
      </c>
      <c r="J2914" s="44" t="str">
        <f t="shared" si="90"/>
        <v xml:space="preserve"> - </v>
      </c>
      <c r="K2914" s="44" t="e">
        <f>INDEX('Helper - Inputs'!$G$15:$G$66,MATCH(J2914,'Helper - Inputs'!$D$15:$D$66,0),1)</f>
        <v>#N/A</v>
      </c>
      <c r="L2914" s="44" t="e">
        <f t="shared" si="91"/>
        <v>#N/A</v>
      </c>
    </row>
    <row r="2915" spans="1:12" x14ac:dyDescent="0.3">
      <c r="A2915" s="15"/>
      <c r="B2915" s="24"/>
      <c r="C2915" s="16"/>
      <c r="D2915" s="16"/>
      <c r="E2915" s="15"/>
      <c r="F2915" s="15"/>
      <c r="G2915" s="16"/>
      <c r="I2915" t="e">
        <f>INDEX('Helper - Drop-downs'!$C$12:$C$24,MATCH(C2915,'Helper - Drop-downs'!$A$12:$A$24,0))</f>
        <v>#N/A</v>
      </c>
      <c r="J2915" s="44" t="str">
        <f t="shared" si="90"/>
        <v xml:space="preserve"> - </v>
      </c>
      <c r="K2915" s="44" t="e">
        <f>INDEX('Helper - Inputs'!$G$15:$G$66,MATCH(J2915,'Helper - Inputs'!$D$15:$D$66,0),1)</f>
        <v>#N/A</v>
      </c>
      <c r="L2915" s="44" t="e">
        <f t="shared" si="91"/>
        <v>#N/A</v>
      </c>
    </row>
    <row r="2916" spans="1:12" x14ac:dyDescent="0.3">
      <c r="A2916" s="15"/>
      <c r="B2916" s="24"/>
      <c r="C2916" s="16"/>
      <c r="D2916" s="16"/>
      <c r="E2916" s="15"/>
      <c r="F2916" s="15"/>
      <c r="G2916" s="16"/>
      <c r="I2916" t="e">
        <f>INDEX('Helper - Drop-downs'!$C$12:$C$24,MATCH(C2916,'Helper - Drop-downs'!$A$12:$A$24,0))</f>
        <v>#N/A</v>
      </c>
      <c r="J2916" s="44" t="str">
        <f t="shared" si="90"/>
        <v xml:space="preserve"> - </v>
      </c>
      <c r="K2916" s="44" t="e">
        <f>INDEX('Helper - Inputs'!$G$15:$G$66,MATCH(J2916,'Helper - Inputs'!$D$15:$D$66,0),1)</f>
        <v>#N/A</v>
      </c>
      <c r="L2916" s="44" t="e">
        <f t="shared" si="91"/>
        <v>#N/A</v>
      </c>
    </row>
    <row r="2917" spans="1:12" x14ac:dyDescent="0.3">
      <c r="A2917" s="15"/>
      <c r="B2917" s="24"/>
      <c r="C2917" s="16"/>
      <c r="D2917" s="16"/>
      <c r="E2917" s="15"/>
      <c r="F2917" s="15"/>
      <c r="G2917" s="16"/>
      <c r="I2917" t="e">
        <f>INDEX('Helper - Drop-downs'!$C$12:$C$24,MATCH(C2917,'Helper - Drop-downs'!$A$12:$A$24,0))</f>
        <v>#N/A</v>
      </c>
      <c r="J2917" s="44" t="str">
        <f t="shared" si="90"/>
        <v xml:space="preserve"> - </v>
      </c>
      <c r="K2917" s="44" t="e">
        <f>INDEX('Helper - Inputs'!$G$15:$G$66,MATCH(J2917,'Helper - Inputs'!$D$15:$D$66,0),1)</f>
        <v>#N/A</v>
      </c>
      <c r="L2917" s="44" t="e">
        <f t="shared" si="91"/>
        <v>#N/A</v>
      </c>
    </row>
    <row r="2918" spans="1:12" x14ac:dyDescent="0.3">
      <c r="A2918" s="15"/>
      <c r="B2918" s="24"/>
      <c r="C2918" s="16"/>
      <c r="D2918" s="16"/>
      <c r="E2918" s="15"/>
      <c r="F2918" s="15"/>
      <c r="G2918" s="16"/>
      <c r="I2918" t="e">
        <f>INDEX('Helper - Drop-downs'!$C$12:$C$24,MATCH(C2918,'Helper - Drop-downs'!$A$12:$A$24,0))</f>
        <v>#N/A</v>
      </c>
      <c r="J2918" s="44" t="str">
        <f t="shared" si="90"/>
        <v xml:space="preserve"> - </v>
      </c>
      <c r="K2918" s="44" t="e">
        <f>INDEX('Helper - Inputs'!$G$15:$G$66,MATCH(J2918,'Helper - Inputs'!$D$15:$D$66,0),1)</f>
        <v>#N/A</v>
      </c>
      <c r="L2918" s="44" t="e">
        <f t="shared" si="91"/>
        <v>#N/A</v>
      </c>
    </row>
    <row r="2919" spans="1:12" x14ac:dyDescent="0.3">
      <c r="A2919" s="15"/>
      <c r="B2919" s="24"/>
      <c r="C2919" s="16"/>
      <c r="D2919" s="16"/>
      <c r="E2919" s="15"/>
      <c r="F2919" s="15"/>
      <c r="G2919" s="16"/>
      <c r="I2919" t="e">
        <f>INDEX('Helper - Drop-downs'!$C$12:$C$24,MATCH(C2919,'Helper - Drop-downs'!$A$12:$A$24,0))</f>
        <v>#N/A</v>
      </c>
      <c r="J2919" s="44" t="str">
        <f t="shared" si="90"/>
        <v xml:space="preserve"> - </v>
      </c>
      <c r="K2919" s="44" t="e">
        <f>INDEX('Helper - Inputs'!$G$15:$G$66,MATCH(J2919,'Helper - Inputs'!$D$15:$D$66,0),1)</f>
        <v>#N/A</v>
      </c>
      <c r="L2919" s="44" t="e">
        <f t="shared" si="91"/>
        <v>#N/A</v>
      </c>
    </row>
    <row r="2920" spans="1:12" x14ac:dyDescent="0.3">
      <c r="A2920" s="15"/>
      <c r="B2920" s="24"/>
      <c r="C2920" s="16"/>
      <c r="D2920" s="16"/>
      <c r="E2920" s="15"/>
      <c r="F2920" s="15"/>
      <c r="G2920" s="16"/>
      <c r="I2920" t="e">
        <f>INDEX('Helper - Drop-downs'!$C$12:$C$24,MATCH(C2920,'Helper - Drop-downs'!$A$12:$A$24,0))</f>
        <v>#N/A</v>
      </c>
      <c r="J2920" s="44" t="str">
        <f t="shared" si="90"/>
        <v xml:space="preserve"> - </v>
      </c>
      <c r="K2920" s="44" t="e">
        <f>INDEX('Helper - Inputs'!$G$15:$G$66,MATCH(J2920,'Helper - Inputs'!$D$15:$D$66,0),1)</f>
        <v>#N/A</v>
      </c>
      <c r="L2920" s="44" t="e">
        <f t="shared" si="91"/>
        <v>#N/A</v>
      </c>
    </row>
    <row r="2921" spans="1:12" x14ac:dyDescent="0.3">
      <c r="A2921" s="15"/>
      <c r="B2921" s="24"/>
      <c r="C2921" s="16"/>
      <c r="D2921" s="16"/>
      <c r="E2921" s="15"/>
      <c r="F2921" s="15"/>
      <c r="G2921" s="16"/>
      <c r="I2921" t="e">
        <f>INDEX('Helper - Drop-downs'!$C$12:$C$24,MATCH(C2921,'Helper - Drop-downs'!$A$12:$A$24,0))</f>
        <v>#N/A</v>
      </c>
      <c r="J2921" s="44" t="str">
        <f t="shared" si="90"/>
        <v xml:space="preserve"> - </v>
      </c>
      <c r="K2921" s="44" t="e">
        <f>INDEX('Helper - Inputs'!$G$15:$G$66,MATCH(J2921,'Helper - Inputs'!$D$15:$D$66,0),1)</f>
        <v>#N/A</v>
      </c>
      <c r="L2921" s="44" t="e">
        <f t="shared" si="91"/>
        <v>#N/A</v>
      </c>
    </row>
    <row r="2922" spans="1:12" x14ac:dyDescent="0.3">
      <c r="A2922" s="15"/>
      <c r="B2922" s="24"/>
      <c r="C2922" s="16"/>
      <c r="D2922" s="16"/>
      <c r="E2922" s="15"/>
      <c r="F2922" s="15"/>
      <c r="G2922" s="16"/>
      <c r="I2922" t="e">
        <f>INDEX('Helper - Drop-downs'!$C$12:$C$24,MATCH(C2922,'Helper - Drop-downs'!$A$12:$A$24,0))</f>
        <v>#N/A</v>
      </c>
      <c r="J2922" s="44" t="str">
        <f t="shared" si="90"/>
        <v xml:space="preserve"> - </v>
      </c>
      <c r="K2922" s="44" t="e">
        <f>INDEX('Helper - Inputs'!$G$15:$G$66,MATCH(J2922,'Helper - Inputs'!$D$15:$D$66,0),1)</f>
        <v>#N/A</v>
      </c>
      <c r="L2922" s="44" t="e">
        <f t="shared" si="91"/>
        <v>#N/A</v>
      </c>
    </row>
    <row r="2923" spans="1:12" x14ac:dyDescent="0.3">
      <c r="A2923" s="15"/>
      <c r="B2923" s="24"/>
      <c r="C2923" s="16"/>
      <c r="D2923" s="16"/>
      <c r="E2923" s="15"/>
      <c r="F2923" s="15"/>
      <c r="G2923" s="16"/>
      <c r="I2923" t="e">
        <f>INDEX('Helper - Drop-downs'!$C$12:$C$24,MATCH(C2923,'Helper - Drop-downs'!$A$12:$A$24,0))</f>
        <v>#N/A</v>
      </c>
      <c r="J2923" s="44" t="str">
        <f t="shared" si="90"/>
        <v xml:space="preserve"> - </v>
      </c>
      <c r="K2923" s="44" t="e">
        <f>INDEX('Helper - Inputs'!$G$15:$G$66,MATCH(J2923,'Helper - Inputs'!$D$15:$D$66,0),1)</f>
        <v>#N/A</v>
      </c>
      <c r="L2923" s="44" t="e">
        <f t="shared" si="91"/>
        <v>#N/A</v>
      </c>
    </row>
    <row r="2924" spans="1:12" x14ac:dyDescent="0.3">
      <c r="A2924" s="15"/>
      <c r="B2924" s="24"/>
      <c r="C2924" s="16"/>
      <c r="D2924" s="16"/>
      <c r="E2924" s="15"/>
      <c r="F2924" s="15"/>
      <c r="G2924" s="16"/>
      <c r="I2924" t="e">
        <f>INDEX('Helper - Drop-downs'!$C$12:$C$24,MATCH(C2924,'Helper - Drop-downs'!$A$12:$A$24,0))</f>
        <v>#N/A</v>
      </c>
      <c r="J2924" s="44" t="str">
        <f t="shared" si="90"/>
        <v xml:space="preserve"> - </v>
      </c>
      <c r="K2924" s="44" t="e">
        <f>INDEX('Helper - Inputs'!$G$15:$G$66,MATCH(J2924,'Helper - Inputs'!$D$15:$D$66,0),1)</f>
        <v>#N/A</v>
      </c>
      <c r="L2924" s="44" t="e">
        <f t="shared" si="91"/>
        <v>#N/A</v>
      </c>
    </row>
    <row r="2925" spans="1:12" x14ac:dyDescent="0.3">
      <c r="A2925" s="15"/>
      <c r="B2925" s="24"/>
      <c r="C2925" s="16"/>
      <c r="D2925" s="16"/>
      <c r="E2925" s="15"/>
      <c r="F2925" s="15"/>
      <c r="G2925" s="16"/>
      <c r="I2925" t="e">
        <f>INDEX('Helper - Drop-downs'!$C$12:$C$24,MATCH(C2925,'Helper - Drop-downs'!$A$12:$A$24,0))</f>
        <v>#N/A</v>
      </c>
      <c r="J2925" s="44" t="str">
        <f t="shared" si="90"/>
        <v xml:space="preserve"> - </v>
      </c>
      <c r="K2925" s="44" t="e">
        <f>INDEX('Helper - Inputs'!$G$15:$G$66,MATCH(J2925,'Helper - Inputs'!$D$15:$D$66,0),1)</f>
        <v>#N/A</v>
      </c>
      <c r="L2925" s="44" t="e">
        <f t="shared" si="91"/>
        <v>#N/A</v>
      </c>
    </row>
    <row r="2926" spans="1:12" x14ac:dyDescent="0.3">
      <c r="A2926" s="15"/>
      <c r="B2926" s="24"/>
      <c r="C2926" s="16"/>
      <c r="D2926" s="16"/>
      <c r="E2926" s="15"/>
      <c r="F2926" s="15"/>
      <c r="G2926" s="16"/>
      <c r="I2926" t="e">
        <f>INDEX('Helper - Drop-downs'!$C$12:$C$24,MATCH(C2926,'Helper - Drop-downs'!$A$12:$A$24,0))</f>
        <v>#N/A</v>
      </c>
      <c r="J2926" s="44" t="str">
        <f t="shared" si="90"/>
        <v xml:space="preserve"> - </v>
      </c>
      <c r="K2926" s="44" t="e">
        <f>INDEX('Helper - Inputs'!$G$15:$G$66,MATCH(J2926,'Helper - Inputs'!$D$15:$D$66,0),1)</f>
        <v>#N/A</v>
      </c>
      <c r="L2926" s="44" t="e">
        <f t="shared" si="91"/>
        <v>#N/A</v>
      </c>
    </row>
    <row r="2927" spans="1:12" x14ac:dyDescent="0.3">
      <c r="A2927" s="15"/>
      <c r="B2927" s="24"/>
      <c r="C2927" s="16"/>
      <c r="D2927" s="16"/>
      <c r="E2927" s="15"/>
      <c r="F2927" s="15"/>
      <c r="G2927" s="16"/>
      <c r="I2927" t="e">
        <f>INDEX('Helper - Drop-downs'!$C$12:$C$24,MATCH(C2927,'Helper - Drop-downs'!$A$12:$A$24,0))</f>
        <v>#N/A</v>
      </c>
      <c r="J2927" s="44" t="str">
        <f t="shared" si="90"/>
        <v xml:space="preserve"> - </v>
      </c>
      <c r="K2927" s="44" t="e">
        <f>INDEX('Helper - Inputs'!$G$15:$G$66,MATCH(J2927,'Helper - Inputs'!$D$15:$D$66,0),1)</f>
        <v>#N/A</v>
      </c>
      <c r="L2927" s="44" t="e">
        <f t="shared" si="91"/>
        <v>#N/A</v>
      </c>
    </row>
    <row r="2928" spans="1:12" x14ac:dyDescent="0.3">
      <c r="A2928" s="15"/>
      <c r="B2928" s="24"/>
      <c r="C2928" s="16"/>
      <c r="D2928" s="16"/>
      <c r="E2928" s="15"/>
      <c r="F2928" s="15"/>
      <c r="G2928" s="16"/>
      <c r="I2928" t="e">
        <f>INDEX('Helper - Drop-downs'!$C$12:$C$24,MATCH(C2928,'Helper - Drop-downs'!$A$12:$A$24,0))</f>
        <v>#N/A</v>
      </c>
      <c r="J2928" s="44" t="str">
        <f t="shared" si="90"/>
        <v xml:space="preserve"> - </v>
      </c>
      <c r="K2928" s="44" t="e">
        <f>INDEX('Helper - Inputs'!$G$15:$G$66,MATCH(J2928,'Helper - Inputs'!$D$15:$D$66,0),1)</f>
        <v>#N/A</v>
      </c>
      <c r="L2928" s="44" t="e">
        <f t="shared" si="91"/>
        <v>#N/A</v>
      </c>
    </row>
    <row r="2929" spans="1:12" x14ac:dyDescent="0.3">
      <c r="A2929" s="15"/>
      <c r="B2929" s="24"/>
      <c r="C2929" s="16"/>
      <c r="D2929" s="16"/>
      <c r="E2929" s="15"/>
      <c r="F2929" s="15"/>
      <c r="G2929" s="16"/>
      <c r="I2929" t="e">
        <f>INDEX('Helper - Drop-downs'!$C$12:$C$24,MATCH(C2929,'Helper - Drop-downs'!$A$12:$A$24,0))</f>
        <v>#N/A</v>
      </c>
      <c r="J2929" s="44" t="str">
        <f t="shared" si="90"/>
        <v xml:space="preserve"> - </v>
      </c>
      <c r="K2929" s="44" t="e">
        <f>INDEX('Helper - Inputs'!$G$15:$G$66,MATCH(J2929,'Helper - Inputs'!$D$15:$D$66,0),1)</f>
        <v>#N/A</v>
      </c>
      <c r="L2929" s="44" t="e">
        <f t="shared" si="91"/>
        <v>#N/A</v>
      </c>
    </row>
    <row r="2930" spans="1:12" x14ac:dyDescent="0.3">
      <c r="A2930" s="15"/>
      <c r="B2930" s="24"/>
      <c r="C2930" s="16"/>
      <c r="D2930" s="16"/>
      <c r="E2930" s="15"/>
      <c r="F2930" s="15"/>
      <c r="G2930" s="16"/>
      <c r="I2930" t="e">
        <f>INDEX('Helper - Drop-downs'!$C$12:$C$24,MATCH(C2930,'Helper - Drop-downs'!$A$12:$A$24,0))</f>
        <v>#N/A</v>
      </c>
      <c r="J2930" s="44" t="str">
        <f t="shared" si="90"/>
        <v xml:space="preserve"> - </v>
      </c>
      <c r="K2930" s="44" t="e">
        <f>INDEX('Helper - Inputs'!$G$15:$G$66,MATCH(J2930,'Helper - Inputs'!$D$15:$D$66,0),1)</f>
        <v>#N/A</v>
      </c>
      <c r="L2930" s="44" t="e">
        <f t="shared" si="91"/>
        <v>#N/A</v>
      </c>
    </row>
    <row r="2931" spans="1:12" x14ac:dyDescent="0.3">
      <c r="A2931" s="15"/>
      <c r="B2931" s="24"/>
      <c r="C2931" s="16"/>
      <c r="D2931" s="16"/>
      <c r="E2931" s="15"/>
      <c r="F2931" s="15"/>
      <c r="G2931" s="16"/>
      <c r="I2931" t="e">
        <f>INDEX('Helper - Drop-downs'!$C$12:$C$24,MATCH(C2931,'Helper - Drop-downs'!$A$12:$A$24,0))</f>
        <v>#N/A</v>
      </c>
      <c r="J2931" s="44" t="str">
        <f t="shared" si="90"/>
        <v xml:space="preserve"> - </v>
      </c>
      <c r="K2931" s="44" t="e">
        <f>INDEX('Helper - Inputs'!$G$15:$G$66,MATCH(J2931,'Helper - Inputs'!$D$15:$D$66,0),1)</f>
        <v>#N/A</v>
      </c>
      <c r="L2931" s="44" t="e">
        <f t="shared" si="91"/>
        <v>#N/A</v>
      </c>
    </row>
    <row r="2932" spans="1:12" x14ac:dyDescent="0.3">
      <c r="A2932" s="15"/>
      <c r="B2932" s="24"/>
      <c r="C2932" s="16"/>
      <c r="D2932" s="16"/>
      <c r="E2932" s="15"/>
      <c r="F2932" s="15"/>
      <c r="G2932" s="16"/>
      <c r="I2932" t="e">
        <f>INDEX('Helper - Drop-downs'!$C$12:$C$24,MATCH(C2932,'Helper - Drop-downs'!$A$12:$A$24,0))</f>
        <v>#N/A</v>
      </c>
      <c r="J2932" s="44" t="str">
        <f t="shared" si="90"/>
        <v xml:space="preserve"> - </v>
      </c>
      <c r="K2932" s="44" t="e">
        <f>INDEX('Helper - Inputs'!$G$15:$G$66,MATCH(J2932,'Helper - Inputs'!$D$15:$D$66,0),1)</f>
        <v>#N/A</v>
      </c>
      <c r="L2932" s="44" t="e">
        <f t="shared" si="91"/>
        <v>#N/A</v>
      </c>
    </row>
    <row r="2933" spans="1:12" x14ac:dyDescent="0.3">
      <c r="A2933" s="15"/>
      <c r="B2933" s="24"/>
      <c r="C2933" s="16"/>
      <c r="D2933" s="16"/>
      <c r="E2933" s="15"/>
      <c r="F2933" s="15"/>
      <c r="G2933" s="16"/>
      <c r="I2933" t="e">
        <f>INDEX('Helper - Drop-downs'!$C$12:$C$24,MATCH(C2933,'Helper - Drop-downs'!$A$12:$A$24,0))</f>
        <v>#N/A</v>
      </c>
      <c r="J2933" s="44" t="str">
        <f t="shared" si="90"/>
        <v xml:space="preserve"> - </v>
      </c>
      <c r="K2933" s="44" t="e">
        <f>INDEX('Helper - Inputs'!$G$15:$G$66,MATCH(J2933,'Helper - Inputs'!$D$15:$D$66,0),1)</f>
        <v>#N/A</v>
      </c>
      <c r="L2933" s="44" t="e">
        <f t="shared" si="91"/>
        <v>#N/A</v>
      </c>
    </row>
    <row r="2934" spans="1:12" x14ac:dyDescent="0.3">
      <c r="A2934" s="15"/>
      <c r="B2934" s="24"/>
      <c r="C2934" s="16"/>
      <c r="D2934" s="16"/>
      <c r="E2934" s="15"/>
      <c r="F2934" s="15"/>
      <c r="G2934" s="16"/>
      <c r="I2934" t="e">
        <f>INDEX('Helper - Drop-downs'!$C$12:$C$24,MATCH(C2934,'Helper - Drop-downs'!$A$12:$A$24,0))</f>
        <v>#N/A</v>
      </c>
      <c r="J2934" s="44" t="str">
        <f t="shared" si="90"/>
        <v xml:space="preserve"> - </v>
      </c>
      <c r="K2934" s="44" t="e">
        <f>INDEX('Helper - Inputs'!$G$15:$G$66,MATCH(J2934,'Helper - Inputs'!$D$15:$D$66,0),1)</f>
        <v>#N/A</v>
      </c>
      <c r="L2934" s="44" t="e">
        <f t="shared" si="91"/>
        <v>#N/A</v>
      </c>
    </row>
    <row r="2935" spans="1:12" x14ac:dyDescent="0.3">
      <c r="A2935" s="15"/>
      <c r="B2935" s="24"/>
      <c r="C2935" s="16"/>
      <c r="D2935" s="16"/>
      <c r="E2935" s="15"/>
      <c r="F2935" s="15"/>
      <c r="G2935" s="16"/>
      <c r="I2935" t="e">
        <f>INDEX('Helper - Drop-downs'!$C$12:$C$24,MATCH(C2935,'Helper - Drop-downs'!$A$12:$A$24,0))</f>
        <v>#N/A</v>
      </c>
      <c r="J2935" s="44" t="str">
        <f t="shared" si="90"/>
        <v xml:space="preserve"> - </v>
      </c>
      <c r="K2935" s="44" t="e">
        <f>INDEX('Helper - Inputs'!$G$15:$G$66,MATCH(J2935,'Helper - Inputs'!$D$15:$D$66,0),1)</f>
        <v>#N/A</v>
      </c>
      <c r="L2935" s="44" t="e">
        <f t="shared" si="91"/>
        <v>#N/A</v>
      </c>
    </row>
    <row r="2936" spans="1:12" x14ac:dyDescent="0.3">
      <c r="A2936" s="15"/>
      <c r="B2936" s="24"/>
      <c r="C2936" s="16"/>
      <c r="D2936" s="16"/>
      <c r="E2936" s="15"/>
      <c r="F2936" s="15"/>
      <c r="G2936" s="16"/>
      <c r="I2936" t="e">
        <f>INDEX('Helper - Drop-downs'!$C$12:$C$24,MATCH(C2936,'Helper - Drop-downs'!$A$12:$A$24,0))</f>
        <v>#N/A</v>
      </c>
      <c r="J2936" s="44" t="str">
        <f t="shared" si="90"/>
        <v xml:space="preserve"> - </v>
      </c>
      <c r="K2936" s="44" t="e">
        <f>INDEX('Helper - Inputs'!$G$15:$G$66,MATCH(J2936,'Helper - Inputs'!$D$15:$D$66,0),1)</f>
        <v>#N/A</v>
      </c>
      <c r="L2936" s="44" t="e">
        <f t="shared" si="91"/>
        <v>#N/A</v>
      </c>
    </row>
    <row r="2937" spans="1:12" x14ac:dyDescent="0.3">
      <c r="A2937" s="15"/>
      <c r="B2937" s="24"/>
      <c r="C2937" s="16"/>
      <c r="D2937" s="16"/>
      <c r="E2937" s="15"/>
      <c r="F2937" s="15"/>
      <c r="G2937" s="16"/>
      <c r="I2937" t="e">
        <f>INDEX('Helper - Drop-downs'!$C$12:$C$24,MATCH(C2937,'Helper - Drop-downs'!$A$12:$A$24,0))</f>
        <v>#N/A</v>
      </c>
      <c r="J2937" s="44" t="str">
        <f t="shared" si="90"/>
        <v xml:space="preserve"> - </v>
      </c>
      <c r="K2937" s="44" t="e">
        <f>INDEX('Helper - Inputs'!$G$15:$G$66,MATCH(J2937,'Helper - Inputs'!$D$15:$D$66,0),1)</f>
        <v>#N/A</v>
      </c>
      <c r="L2937" s="44" t="e">
        <f t="shared" si="91"/>
        <v>#N/A</v>
      </c>
    </row>
    <row r="2938" spans="1:12" x14ac:dyDescent="0.3">
      <c r="A2938" s="15"/>
      <c r="B2938" s="24"/>
      <c r="C2938" s="16"/>
      <c r="D2938" s="16"/>
      <c r="E2938" s="15"/>
      <c r="F2938" s="15"/>
      <c r="G2938" s="16"/>
      <c r="I2938" t="e">
        <f>INDEX('Helper - Drop-downs'!$C$12:$C$24,MATCH(C2938,'Helper - Drop-downs'!$A$12:$A$24,0))</f>
        <v>#N/A</v>
      </c>
      <c r="J2938" s="44" t="str">
        <f t="shared" si="90"/>
        <v xml:space="preserve"> - </v>
      </c>
      <c r="K2938" s="44" t="e">
        <f>INDEX('Helper - Inputs'!$G$15:$G$66,MATCH(J2938,'Helper - Inputs'!$D$15:$D$66,0),1)</f>
        <v>#N/A</v>
      </c>
      <c r="L2938" s="44" t="e">
        <f t="shared" si="91"/>
        <v>#N/A</v>
      </c>
    </row>
    <row r="2939" spans="1:12" x14ac:dyDescent="0.3">
      <c r="A2939" s="15"/>
      <c r="B2939" s="24"/>
      <c r="C2939" s="16"/>
      <c r="D2939" s="16"/>
      <c r="E2939" s="15"/>
      <c r="F2939" s="15"/>
      <c r="G2939" s="16"/>
      <c r="I2939" t="e">
        <f>INDEX('Helper - Drop-downs'!$C$12:$C$24,MATCH(C2939,'Helper - Drop-downs'!$A$12:$A$24,0))</f>
        <v>#N/A</v>
      </c>
      <c r="J2939" s="44" t="str">
        <f t="shared" si="90"/>
        <v xml:space="preserve"> - </v>
      </c>
      <c r="K2939" s="44" t="e">
        <f>INDEX('Helper - Inputs'!$G$15:$G$66,MATCH(J2939,'Helper - Inputs'!$D$15:$D$66,0),1)</f>
        <v>#N/A</v>
      </c>
      <c r="L2939" s="44" t="e">
        <f t="shared" si="91"/>
        <v>#N/A</v>
      </c>
    </row>
    <row r="2940" spans="1:12" x14ac:dyDescent="0.3">
      <c r="A2940" s="15"/>
      <c r="B2940" s="24"/>
      <c r="C2940" s="16"/>
      <c r="D2940" s="16"/>
      <c r="E2940" s="15"/>
      <c r="F2940" s="15"/>
      <c r="G2940" s="16"/>
      <c r="I2940" t="e">
        <f>INDEX('Helper - Drop-downs'!$C$12:$C$24,MATCH(C2940,'Helper - Drop-downs'!$A$12:$A$24,0))</f>
        <v>#N/A</v>
      </c>
      <c r="J2940" s="44" t="str">
        <f t="shared" si="90"/>
        <v xml:space="preserve"> - </v>
      </c>
      <c r="K2940" s="44" t="e">
        <f>INDEX('Helper - Inputs'!$G$15:$G$66,MATCH(J2940,'Helper - Inputs'!$D$15:$D$66,0),1)</f>
        <v>#N/A</v>
      </c>
      <c r="L2940" s="44" t="e">
        <f t="shared" si="91"/>
        <v>#N/A</v>
      </c>
    </row>
    <row r="2941" spans="1:12" x14ac:dyDescent="0.3">
      <c r="A2941" s="15"/>
      <c r="B2941" s="24"/>
      <c r="C2941" s="16"/>
      <c r="D2941" s="16"/>
      <c r="E2941" s="15"/>
      <c r="F2941" s="15"/>
      <c r="G2941" s="16"/>
      <c r="I2941" t="e">
        <f>INDEX('Helper - Drop-downs'!$C$12:$C$24,MATCH(C2941,'Helper - Drop-downs'!$A$12:$A$24,0))</f>
        <v>#N/A</v>
      </c>
      <c r="J2941" s="44" t="str">
        <f t="shared" si="90"/>
        <v xml:space="preserve"> - </v>
      </c>
      <c r="K2941" s="44" t="e">
        <f>INDEX('Helper - Inputs'!$G$15:$G$66,MATCH(J2941,'Helper - Inputs'!$D$15:$D$66,0),1)</f>
        <v>#N/A</v>
      </c>
      <c r="L2941" s="44" t="e">
        <f t="shared" si="91"/>
        <v>#N/A</v>
      </c>
    </row>
    <row r="2942" spans="1:12" x14ac:dyDescent="0.3">
      <c r="A2942" s="15"/>
      <c r="B2942" s="24"/>
      <c r="C2942" s="16"/>
      <c r="D2942" s="16"/>
      <c r="E2942" s="15"/>
      <c r="F2942" s="15"/>
      <c r="G2942" s="16"/>
      <c r="I2942" t="e">
        <f>INDEX('Helper - Drop-downs'!$C$12:$C$24,MATCH(C2942,'Helper - Drop-downs'!$A$12:$A$24,0))</f>
        <v>#N/A</v>
      </c>
      <c r="J2942" s="44" t="str">
        <f t="shared" si="90"/>
        <v xml:space="preserve"> - </v>
      </c>
      <c r="K2942" s="44" t="e">
        <f>INDEX('Helper - Inputs'!$G$15:$G$66,MATCH(J2942,'Helper - Inputs'!$D$15:$D$66,0),1)</f>
        <v>#N/A</v>
      </c>
      <c r="L2942" s="44" t="e">
        <f t="shared" si="91"/>
        <v>#N/A</v>
      </c>
    </row>
    <row r="2943" spans="1:12" x14ac:dyDescent="0.3">
      <c r="A2943" s="15"/>
      <c r="B2943" s="24"/>
      <c r="C2943" s="16"/>
      <c r="D2943" s="16"/>
      <c r="E2943" s="15"/>
      <c r="F2943" s="15"/>
      <c r="G2943" s="16"/>
      <c r="I2943" t="e">
        <f>INDEX('Helper - Drop-downs'!$C$12:$C$24,MATCH(C2943,'Helper - Drop-downs'!$A$12:$A$24,0))</f>
        <v>#N/A</v>
      </c>
      <c r="J2943" s="44" t="str">
        <f t="shared" si="90"/>
        <v xml:space="preserve"> - </v>
      </c>
      <c r="K2943" s="44" t="e">
        <f>INDEX('Helper - Inputs'!$G$15:$G$66,MATCH(J2943,'Helper - Inputs'!$D$15:$D$66,0),1)</f>
        <v>#N/A</v>
      </c>
      <c r="L2943" s="44" t="e">
        <f t="shared" si="91"/>
        <v>#N/A</v>
      </c>
    </row>
    <row r="2944" spans="1:12" x14ac:dyDescent="0.3">
      <c r="A2944" s="15"/>
      <c r="B2944" s="24"/>
      <c r="C2944" s="16"/>
      <c r="D2944" s="16"/>
      <c r="E2944" s="15"/>
      <c r="F2944" s="15"/>
      <c r="G2944" s="16"/>
      <c r="I2944" t="e">
        <f>INDEX('Helper - Drop-downs'!$C$12:$C$24,MATCH(C2944,'Helper - Drop-downs'!$A$12:$A$24,0))</f>
        <v>#N/A</v>
      </c>
      <c r="J2944" s="44" t="str">
        <f t="shared" si="90"/>
        <v xml:space="preserve"> - </v>
      </c>
      <c r="K2944" s="44" t="e">
        <f>INDEX('Helper - Inputs'!$G$15:$G$66,MATCH(J2944,'Helper - Inputs'!$D$15:$D$66,0),1)</f>
        <v>#N/A</v>
      </c>
      <c r="L2944" s="44" t="e">
        <f t="shared" si="91"/>
        <v>#N/A</v>
      </c>
    </row>
    <row r="2945" spans="1:12" x14ac:dyDescent="0.3">
      <c r="A2945" s="15"/>
      <c r="B2945" s="24"/>
      <c r="C2945" s="16"/>
      <c r="D2945" s="16"/>
      <c r="E2945" s="15"/>
      <c r="F2945" s="15"/>
      <c r="G2945" s="16"/>
      <c r="I2945" t="e">
        <f>INDEX('Helper - Drop-downs'!$C$12:$C$24,MATCH(C2945,'Helper - Drop-downs'!$A$12:$A$24,0))</f>
        <v>#N/A</v>
      </c>
      <c r="J2945" s="44" t="str">
        <f t="shared" si="90"/>
        <v xml:space="preserve"> - </v>
      </c>
      <c r="K2945" s="44" t="e">
        <f>INDEX('Helper - Inputs'!$G$15:$G$66,MATCH(J2945,'Helper - Inputs'!$D$15:$D$66,0),1)</f>
        <v>#N/A</v>
      </c>
      <c r="L2945" s="44" t="e">
        <f t="shared" si="91"/>
        <v>#N/A</v>
      </c>
    </row>
    <row r="2946" spans="1:12" x14ac:dyDescent="0.3">
      <c r="A2946" s="15"/>
      <c r="B2946" s="24"/>
      <c r="C2946" s="16"/>
      <c r="D2946" s="16"/>
      <c r="E2946" s="15"/>
      <c r="F2946" s="15"/>
      <c r="G2946" s="16"/>
      <c r="I2946" t="e">
        <f>INDEX('Helper - Drop-downs'!$C$12:$C$24,MATCH(C2946,'Helper - Drop-downs'!$A$12:$A$24,0))</f>
        <v>#N/A</v>
      </c>
      <c r="J2946" s="44" t="str">
        <f t="shared" si="90"/>
        <v xml:space="preserve"> - </v>
      </c>
      <c r="K2946" s="44" t="e">
        <f>INDEX('Helper - Inputs'!$G$15:$G$66,MATCH(J2946,'Helper - Inputs'!$D$15:$D$66,0),1)</f>
        <v>#N/A</v>
      </c>
      <c r="L2946" s="44" t="e">
        <f t="shared" si="91"/>
        <v>#N/A</v>
      </c>
    </row>
    <row r="2947" spans="1:12" x14ac:dyDescent="0.3">
      <c r="A2947" s="15"/>
      <c r="B2947" s="24"/>
      <c r="C2947" s="16"/>
      <c r="D2947" s="16"/>
      <c r="E2947" s="15"/>
      <c r="F2947" s="15"/>
      <c r="G2947" s="16"/>
      <c r="I2947" t="e">
        <f>INDEX('Helper - Drop-downs'!$C$12:$C$24,MATCH(C2947,'Helper - Drop-downs'!$A$12:$A$24,0))</f>
        <v>#N/A</v>
      </c>
      <c r="J2947" s="44" t="str">
        <f t="shared" si="90"/>
        <v xml:space="preserve"> - </v>
      </c>
      <c r="K2947" s="44" t="e">
        <f>INDEX('Helper - Inputs'!$G$15:$G$66,MATCH(J2947,'Helper - Inputs'!$D$15:$D$66,0),1)</f>
        <v>#N/A</v>
      </c>
      <c r="L2947" s="44" t="e">
        <f t="shared" si="91"/>
        <v>#N/A</v>
      </c>
    </row>
    <row r="2948" spans="1:12" x14ac:dyDescent="0.3">
      <c r="A2948" s="15"/>
      <c r="B2948" s="24"/>
      <c r="C2948" s="16"/>
      <c r="D2948" s="16"/>
      <c r="E2948" s="15"/>
      <c r="F2948" s="15"/>
      <c r="G2948" s="16"/>
      <c r="I2948" t="e">
        <f>INDEX('Helper - Drop-downs'!$C$12:$C$24,MATCH(C2948,'Helper - Drop-downs'!$A$12:$A$24,0))</f>
        <v>#N/A</v>
      </c>
      <c r="J2948" s="44" t="str">
        <f t="shared" si="90"/>
        <v xml:space="preserve"> - </v>
      </c>
      <c r="K2948" s="44" t="e">
        <f>INDEX('Helper - Inputs'!$G$15:$G$66,MATCH(J2948,'Helper - Inputs'!$D$15:$D$66,0),1)</f>
        <v>#N/A</v>
      </c>
      <c r="L2948" s="44" t="e">
        <f t="shared" si="91"/>
        <v>#N/A</v>
      </c>
    </row>
    <row r="2949" spans="1:12" x14ac:dyDescent="0.3">
      <c r="A2949" s="15"/>
      <c r="B2949" s="24"/>
      <c r="C2949" s="16"/>
      <c r="D2949" s="16"/>
      <c r="E2949" s="15"/>
      <c r="F2949" s="15"/>
      <c r="G2949" s="16"/>
      <c r="I2949" t="e">
        <f>INDEX('Helper - Drop-downs'!$C$12:$C$24,MATCH(C2949,'Helper - Drop-downs'!$A$12:$A$24,0))</f>
        <v>#N/A</v>
      </c>
      <c r="J2949" s="44" t="str">
        <f t="shared" si="90"/>
        <v xml:space="preserve"> - </v>
      </c>
      <c r="K2949" s="44" t="e">
        <f>INDEX('Helper - Inputs'!$G$15:$G$66,MATCH(J2949,'Helper - Inputs'!$D$15:$D$66,0),1)</f>
        <v>#N/A</v>
      </c>
      <c r="L2949" s="44" t="e">
        <f t="shared" si="91"/>
        <v>#N/A</v>
      </c>
    </row>
    <row r="2950" spans="1:12" x14ac:dyDescent="0.3">
      <c r="A2950" s="15"/>
      <c r="B2950" s="24"/>
      <c r="C2950" s="16"/>
      <c r="D2950" s="16"/>
      <c r="E2950" s="15"/>
      <c r="F2950" s="15"/>
      <c r="G2950" s="16"/>
      <c r="I2950" t="e">
        <f>INDEX('Helper - Drop-downs'!$C$12:$C$24,MATCH(C2950,'Helper - Drop-downs'!$A$12:$A$24,0))</f>
        <v>#N/A</v>
      </c>
      <c r="J2950" s="44" t="str">
        <f t="shared" ref="J2950:J3003" si="92">E2950&amp;" - "&amp;F2950</f>
        <v xml:space="preserve"> - </v>
      </c>
      <c r="K2950" s="44" t="e">
        <f>INDEX('Helper - Inputs'!$G$15:$G$66,MATCH(J2950,'Helper - Inputs'!$D$15:$D$66,0),1)</f>
        <v>#N/A</v>
      </c>
      <c r="L2950" s="44" t="e">
        <f t="shared" ref="L2950:L3003" si="93">E2950&amp;" - "&amp;K2950</f>
        <v>#N/A</v>
      </c>
    </row>
    <row r="2951" spans="1:12" x14ac:dyDescent="0.3">
      <c r="A2951" s="15"/>
      <c r="B2951" s="24"/>
      <c r="C2951" s="16"/>
      <c r="D2951" s="16"/>
      <c r="E2951" s="15"/>
      <c r="F2951" s="15"/>
      <c r="G2951" s="16"/>
      <c r="I2951" t="e">
        <f>INDEX('Helper - Drop-downs'!$C$12:$C$24,MATCH(C2951,'Helper - Drop-downs'!$A$12:$A$24,0))</f>
        <v>#N/A</v>
      </c>
      <c r="J2951" s="44" t="str">
        <f t="shared" si="92"/>
        <v xml:space="preserve"> - </v>
      </c>
      <c r="K2951" s="44" t="e">
        <f>INDEX('Helper - Inputs'!$G$15:$G$66,MATCH(J2951,'Helper - Inputs'!$D$15:$D$66,0),1)</f>
        <v>#N/A</v>
      </c>
      <c r="L2951" s="44" t="e">
        <f t="shared" si="93"/>
        <v>#N/A</v>
      </c>
    </row>
    <row r="2952" spans="1:12" x14ac:dyDescent="0.3">
      <c r="A2952" s="15"/>
      <c r="B2952" s="24"/>
      <c r="C2952" s="16"/>
      <c r="D2952" s="16"/>
      <c r="E2952" s="15"/>
      <c r="F2952" s="15"/>
      <c r="G2952" s="16"/>
      <c r="I2952" t="e">
        <f>INDEX('Helper - Drop-downs'!$C$12:$C$24,MATCH(C2952,'Helper - Drop-downs'!$A$12:$A$24,0))</f>
        <v>#N/A</v>
      </c>
      <c r="J2952" s="44" t="str">
        <f t="shared" si="92"/>
        <v xml:space="preserve"> - </v>
      </c>
      <c r="K2952" s="44" t="e">
        <f>INDEX('Helper - Inputs'!$G$15:$G$66,MATCH(J2952,'Helper - Inputs'!$D$15:$D$66,0),1)</f>
        <v>#N/A</v>
      </c>
      <c r="L2952" s="44" t="e">
        <f t="shared" si="93"/>
        <v>#N/A</v>
      </c>
    </row>
    <row r="2953" spans="1:12" x14ac:dyDescent="0.3">
      <c r="A2953" s="15"/>
      <c r="B2953" s="24"/>
      <c r="C2953" s="16"/>
      <c r="D2953" s="16"/>
      <c r="E2953" s="15"/>
      <c r="F2953" s="15"/>
      <c r="G2953" s="16"/>
      <c r="I2953" t="e">
        <f>INDEX('Helper - Drop-downs'!$C$12:$C$24,MATCH(C2953,'Helper - Drop-downs'!$A$12:$A$24,0))</f>
        <v>#N/A</v>
      </c>
      <c r="J2953" s="44" t="str">
        <f t="shared" si="92"/>
        <v xml:space="preserve"> - </v>
      </c>
      <c r="K2953" s="44" t="e">
        <f>INDEX('Helper - Inputs'!$G$15:$G$66,MATCH(J2953,'Helper - Inputs'!$D$15:$D$66,0),1)</f>
        <v>#N/A</v>
      </c>
      <c r="L2953" s="44" t="e">
        <f t="shared" si="93"/>
        <v>#N/A</v>
      </c>
    </row>
    <row r="2954" spans="1:12" x14ac:dyDescent="0.3">
      <c r="A2954" s="15"/>
      <c r="B2954" s="24"/>
      <c r="C2954" s="16"/>
      <c r="D2954" s="16"/>
      <c r="E2954" s="15"/>
      <c r="F2954" s="15"/>
      <c r="G2954" s="16"/>
      <c r="I2954" t="e">
        <f>INDEX('Helper - Drop-downs'!$C$12:$C$24,MATCH(C2954,'Helper - Drop-downs'!$A$12:$A$24,0))</f>
        <v>#N/A</v>
      </c>
      <c r="J2954" s="44" t="str">
        <f t="shared" si="92"/>
        <v xml:space="preserve"> - </v>
      </c>
      <c r="K2954" s="44" t="e">
        <f>INDEX('Helper - Inputs'!$G$15:$G$66,MATCH(J2954,'Helper - Inputs'!$D$15:$D$66,0),1)</f>
        <v>#N/A</v>
      </c>
      <c r="L2954" s="44" t="e">
        <f t="shared" si="93"/>
        <v>#N/A</v>
      </c>
    </row>
    <row r="2955" spans="1:12" x14ac:dyDescent="0.3">
      <c r="A2955" s="15"/>
      <c r="B2955" s="24"/>
      <c r="C2955" s="16"/>
      <c r="D2955" s="16"/>
      <c r="E2955" s="15"/>
      <c r="F2955" s="15"/>
      <c r="G2955" s="16"/>
      <c r="I2955" t="e">
        <f>INDEX('Helper - Drop-downs'!$C$12:$C$24,MATCH(C2955,'Helper - Drop-downs'!$A$12:$A$24,0))</f>
        <v>#N/A</v>
      </c>
      <c r="J2955" s="44" t="str">
        <f t="shared" si="92"/>
        <v xml:space="preserve"> - </v>
      </c>
      <c r="K2955" s="44" t="e">
        <f>INDEX('Helper - Inputs'!$G$15:$G$66,MATCH(J2955,'Helper - Inputs'!$D$15:$D$66,0),1)</f>
        <v>#N/A</v>
      </c>
      <c r="L2955" s="44" t="e">
        <f t="shared" si="93"/>
        <v>#N/A</v>
      </c>
    </row>
    <row r="2956" spans="1:12" x14ac:dyDescent="0.3">
      <c r="A2956" s="15"/>
      <c r="B2956" s="24"/>
      <c r="C2956" s="16"/>
      <c r="D2956" s="16"/>
      <c r="E2956" s="15"/>
      <c r="F2956" s="15"/>
      <c r="G2956" s="16"/>
      <c r="I2956" t="e">
        <f>INDEX('Helper - Drop-downs'!$C$12:$C$24,MATCH(C2956,'Helper - Drop-downs'!$A$12:$A$24,0))</f>
        <v>#N/A</v>
      </c>
      <c r="J2956" s="44" t="str">
        <f t="shared" si="92"/>
        <v xml:space="preserve"> - </v>
      </c>
      <c r="K2956" s="44" t="e">
        <f>INDEX('Helper - Inputs'!$G$15:$G$66,MATCH(J2956,'Helper - Inputs'!$D$15:$D$66,0),1)</f>
        <v>#N/A</v>
      </c>
      <c r="L2956" s="44" t="e">
        <f t="shared" si="93"/>
        <v>#N/A</v>
      </c>
    </row>
    <row r="2957" spans="1:12" x14ac:dyDescent="0.3">
      <c r="A2957" s="15"/>
      <c r="B2957" s="24"/>
      <c r="C2957" s="16"/>
      <c r="D2957" s="16"/>
      <c r="E2957" s="15"/>
      <c r="F2957" s="15"/>
      <c r="G2957" s="16"/>
      <c r="I2957" t="e">
        <f>INDEX('Helper - Drop-downs'!$C$12:$C$24,MATCH(C2957,'Helper - Drop-downs'!$A$12:$A$24,0))</f>
        <v>#N/A</v>
      </c>
      <c r="J2957" s="44" t="str">
        <f t="shared" si="92"/>
        <v xml:space="preserve"> - </v>
      </c>
      <c r="K2957" s="44" t="e">
        <f>INDEX('Helper - Inputs'!$G$15:$G$66,MATCH(J2957,'Helper - Inputs'!$D$15:$D$66,0),1)</f>
        <v>#N/A</v>
      </c>
      <c r="L2957" s="44" t="e">
        <f t="shared" si="93"/>
        <v>#N/A</v>
      </c>
    </row>
    <row r="2958" spans="1:12" x14ac:dyDescent="0.3">
      <c r="A2958" s="15"/>
      <c r="B2958" s="24"/>
      <c r="C2958" s="16"/>
      <c r="D2958" s="16"/>
      <c r="E2958" s="15"/>
      <c r="F2958" s="15"/>
      <c r="G2958" s="16"/>
      <c r="I2958" t="e">
        <f>INDEX('Helper - Drop-downs'!$C$12:$C$24,MATCH(C2958,'Helper - Drop-downs'!$A$12:$A$24,0))</f>
        <v>#N/A</v>
      </c>
      <c r="J2958" s="44" t="str">
        <f t="shared" si="92"/>
        <v xml:space="preserve"> - </v>
      </c>
      <c r="K2958" s="44" t="e">
        <f>INDEX('Helper - Inputs'!$G$15:$G$66,MATCH(J2958,'Helper - Inputs'!$D$15:$D$66,0),1)</f>
        <v>#N/A</v>
      </c>
      <c r="L2958" s="44" t="e">
        <f t="shared" si="93"/>
        <v>#N/A</v>
      </c>
    </row>
    <row r="2959" spans="1:12" x14ac:dyDescent="0.3">
      <c r="A2959" s="15"/>
      <c r="B2959" s="24"/>
      <c r="C2959" s="16"/>
      <c r="D2959" s="16"/>
      <c r="E2959" s="15"/>
      <c r="F2959" s="15"/>
      <c r="G2959" s="16"/>
      <c r="I2959" t="e">
        <f>INDEX('Helper - Drop-downs'!$C$12:$C$24,MATCH(C2959,'Helper - Drop-downs'!$A$12:$A$24,0))</f>
        <v>#N/A</v>
      </c>
      <c r="J2959" s="44" t="str">
        <f t="shared" si="92"/>
        <v xml:space="preserve"> - </v>
      </c>
      <c r="K2959" s="44" t="e">
        <f>INDEX('Helper - Inputs'!$G$15:$G$66,MATCH(J2959,'Helper - Inputs'!$D$15:$D$66,0),1)</f>
        <v>#N/A</v>
      </c>
      <c r="L2959" s="44" t="e">
        <f t="shared" si="93"/>
        <v>#N/A</v>
      </c>
    </row>
    <row r="2960" spans="1:12" x14ac:dyDescent="0.3">
      <c r="A2960" s="15"/>
      <c r="B2960" s="24"/>
      <c r="C2960" s="16"/>
      <c r="D2960" s="16"/>
      <c r="E2960" s="15"/>
      <c r="F2960" s="15"/>
      <c r="G2960" s="16"/>
      <c r="I2960" t="e">
        <f>INDEX('Helper - Drop-downs'!$C$12:$C$24,MATCH(C2960,'Helper - Drop-downs'!$A$12:$A$24,0))</f>
        <v>#N/A</v>
      </c>
      <c r="J2960" s="44" t="str">
        <f t="shared" si="92"/>
        <v xml:space="preserve"> - </v>
      </c>
      <c r="K2960" s="44" t="e">
        <f>INDEX('Helper - Inputs'!$G$15:$G$66,MATCH(J2960,'Helper - Inputs'!$D$15:$D$66,0),1)</f>
        <v>#N/A</v>
      </c>
      <c r="L2960" s="44" t="e">
        <f t="shared" si="93"/>
        <v>#N/A</v>
      </c>
    </row>
    <row r="2961" spans="1:12" x14ac:dyDescent="0.3">
      <c r="A2961" s="15"/>
      <c r="B2961" s="24"/>
      <c r="C2961" s="16"/>
      <c r="D2961" s="16"/>
      <c r="E2961" s="15"/>
      <c r="F2961" s="15"/>
      <c r="G2961" s="16"/>
      <c r="I2961" t="e">
        <f>INDEX('Helper - Drop-downs'!$C$12:$C$24,MATCH(C2961,'Helper - Drop-downs'!$A$12:$A$24,0))</f>
        <v>#N/A</v>
      </c>
      <c r="J2961" s="44" t="str">
        <f t="shared" si="92"/>
        <v xml:space="preserve"> - </v>
      </c>
      <c r="K2961" s="44" t="e">
        <f>INDEX('Helper - Inputs'!$G$15:$G$66,MATCH(J2961,'Helper - Inputs'!$D$15:$D$66,0),1)</f>
        <v>#N/A</v>
      </c>
      <c r="L2961" s="44" t="e">
        <f t="shared" si="93"/>
        <v>#N/A</v>
      </c>
    </row>
    <row r="2962" spans="1:12" x14ac:dyDescent="0.3">
      <c r="A2962" s="15"/>
      <c r="B2962" s="24"/>
      <c r="C2962" s="16"/>
      <c r="D2962" s="16"/>
      <c r="E2962" s="15"/>
      <c r="F2962" s="15"/>
      <c r="G2962" s="16"/>
      <c r="I2962" t="e">
        <f>INDEX('Helper - Drop-downs'!$C$12:$C$24,MATCH(C2962,'Helper - Drop-downs'!$A$12:$A$24,0))</f>
        <v>#N/A</v>
      </c>
      <c r="J2962" s="44" t="str">
        <f t="shared" si="92"/>
        <v xml:space="preserve"> - </v>
      </c>
      <c r="K2962" s="44" t="e">
        <f>INDEX('Helper - Inputs'!$G$15:$G$66,MATCH(J2962,'Helper - Inputs'!$D$15:$D$66,0),1)</f>
        <v>#N/A</v>
      </c>
      <c r="L2962" s="44" t="e">
        <f t="shared" si="93"/>
        <v>#N/A</v>
      </c>
    </row>
    <row r="2963" spans="1:12" x14ac:dyDescent="0.3">
      <c r="A2963" s="15"/>
      <c r="B2963" s="24"/>
      <c r="C2963" s="16"/>
      <c r="D2963" s="16"/>
      <c r="E2963" s="15"/>
      <c r="F2963" s="15"/>
      <c r="G2963" s="16"/>
      <c r="I2963" t="e">
        <f>INDEX('Helper - Drop-downs'!$C$12:$C$24,MATCH(C2963,'Helper - Drop-downs'!$A$12:$A$24,0))</f>
        <v>#N/A</v>
      </c>
      <c r="J2963" s="44" t="str">
        <f t="shared" si="92"/>
        <v xml:space="preserve"> - </v>
      </c>
      <c r="K2963" s="44" t="e">
        <f>INDEX('Helper - Inputs'!$G$15:$G$66,MATCH(J2963,'Helper - Inputs'!$D$15:$D$66,0),1)</f>
        <v>#N/A</v>
      </c>
      <c r="L2963" s="44" t="e">
        <f t="shared" si="93"/>
        <v>#N/A</v>
      </c>
    </row>
    <row r="2964" spans="1:12" x14ac:dyDescent="0.3">
      <c r="A2964" s="15"/>
      <c r="B2964" s="24"/>
      <c r="C2964" s="16"/>
      <c r="D2964" s="16"/>
      <c r="E2964" s="15"/>
      <c r="F2964" s="15"/>
      <c r="G2964" s="16"/>
      <c r="I2964" t="e">
        <f>INDEX('Helper - Drop-downs'!$C$12:$C$24,MATCH(C2964,'Helper - Drop-downs'!$A$12:$A$24,0))</f>
        <v>#N/A</v>
      </c>
      <c r="J2964" s="44" t="str">
        <f t="shared" si="92"/>
        <v xml:space="preserve"> - </v>
      </c>
      <c r="K2964" s="44" t="e">
        <f>INDEX('Helper - Inputs'!$G$15:$G$66,MATCH(J2964,'Helper - Inputs'!$D$15:$D$66,0),1)</f>
        <v>#N/A</v>
      </c>
      <c r="L2964" s="44" t="e">
        <f t="shared" si="93"/>
        <v>#N/A</v>
      </c>
    </row>
    <row r="2965" spans="1:12" x14ac:dyDescent="0.3">
      <c r="A2965" s="15"/>
      <c r="B2965" s="24"/>
      <c r="C2965" s="16"/>
      <c r="D2965" s="16"/>
      <c r="E2965" s="15"/>
      <c r="F2965" s="15"/>
      <c r="G2965" s="16"/>
      <c r="I2965" t="e">
        <f>INDEX('Helper - Drop-downs'!$C$12:$C$24,MATCH(C2965,'Helper - Drop-downs'!$A$12:$A$24,0))</f>
        <v>#N/A</v>
      </c>
      <c r="J2965" s="44" t="str">
        <f t="shared" si="92"/>
        <v xml:space="preserve"> - </v>
      </c>
      <c r="K2965" s="44" t="e">
        <f>INDEX('Helper - Inputs'!$G$15:$G$66,MATCH(J2965,'Helper - Inputs'!$D$15:$D$66,0),1)</f>
        <v>#N/A</v>
      </c>
      <c r="L2965" s="44" t="e">
        <f t="shared" si="93"/>
        <v>#N/A</v>
      </c>
    </row>
    <row r="2966" spans="1:12" x14ac:dyDescent="0.3">
      <c r="A2966" s="15"/>
      <c r="B2966" s="24"/>
      <c r="C2966" s="16"/>
      <c r="D2966" s="16"/>
      <c r="E2966" s="15"/>
      <c r="F2966" s="15"/>
      <c r="G2966" s="16"/>
      <c r="I2966" t="e">
        <f>INDEX('Helper - Drop-downs'!$C$12:$C$24,MATCH(C2966,'Helper - Drop-downs'!$A$12:$A$24,0))</f>
        <v>#N/A</v>
      </c>
      <c r="J2966" s="44" t="str">
        <f t="shared" si="92"/>
        <v xml:space="preserve"> - </v>
      </c>
      <c r="K2966" s="44" t="e">
        <f>INDEX('Helper - Inputs'!$G$15:$G$66,MATCH(J2966,'Helper - Inputs'!$D$15:$D$66,0),1)</f>
        <v>#N/A</v>
      </c>
      <c r="L2966" s="44" t="e">
        <f t="shared" si="93"/>
        <v>#N/A</v>
      </c>
    </row>
    <row r="2967" spans="1:12" x14ac:dyDescent="0.3">
      <c r="A2967" s="15"/>
      <c r="B2967" s="24"/>
      <c r="C2967" s="16"/>
      <c r="D2967" s="16"/>
      <c r="E2967" s="15"/>
      <c r="F2967" s="15"/>
      <c r="G2967" s="16"/>
      <c r="I2967" t="e">
        <f>INDEX('Helper - Drop-downs'!$C$12:$C$24,MATCH(C2967,'Helper - Drop-downs'!$A$12:$A$24,0))</f>
        <v>#N/A</v>
      </c>
      <c r="J2967" s="44" t="str">
        <f t="shared" si="92"/>
        <v xml:space="preserve"> - </v>
      </c>
      <c r="K2967" s="44" t="e">
        <f>INDEX('Helper - Inputs'!$G$15:$G$66,MATCH(J2967,'Helper - Inputs'!$D$15:$D$66,0),1)</f>
        <v>#N/A</v>
      </c>
      <c r="L2967" s="44" t="e">
        <f t="shared" si="93"/>
        <v>#N/A</v>
      </c>
    </row>
    <row r="2968" spans="1:12" x14ac:dyDescent="0.3">
      <c r="A2968" s="15"/>
      <c r="B2968" s="24"/>
      <c r="C2968" s="16"/>
      <c r="D2968" s="16"/>
      <c r="E2968" s="15"/>
      <c r="F2968" s="15"/>
      <c r="G2968" s="16"/>
      <c r="I2968" t="e">
        <f>INDEX('Helper - Drop-downs'!$C$12:$C$24,MATCH(C2968,'Helper - Drop-downs'!$A$12:$A$24,0))</f>
        <v>#N/A</v>
      </c>
      <c r="J2968" s="44" t="str">
        <f t="shared" si="92"/>
        <v xml:space="preserve"> - </v>
      </c>
      <c r="K2968" s="44" t="e">
        <f>INDEX('Helper - Inputs'!$G$15:$G$66,MATCH(J2968,'Helper - Inputs'!$D$15:$D$66,0),1)</f>
        <v>#N/A</v>
      </c>
      <c r="L2968" s="44" t="e">
        <f t="shared" si="93"/>
        <v>#N/A</v>
      </c>
    </row>
    <row r="2969" spans="1:12" x14ac:dyDescent="0.3">
      <c r="A2969" s="15"/>
      <c r="B2969" s="24"/>
      <c r="C2969" s="16"/>
      <c r="D2969" s="16"/>
      <c r="E2969" s="15"/>
      <c r="F2969" s="15"/>
      <c r="G2969" s="16"/>
      <c r="I2969" t="e">
        <f>INDEX('Helper - Drop-downs'!$C$12:$C$24,MATCH(C2969,'Helper - Drop-downs'!$A$12:$A$24,0))</f>
        <v>#N/A</v>
      </c>
      <c r="J2969" s="44" t="str">
        <f t="shared" si="92"/>
        <v xml:space="preserve"> - </v>
      </c>
      <c r="K2969" s="44" t="e">
        <f>INDEX('Helper - Inputs'!$G$15:$G$66,MATCH(J2969,'Helper - Inputs'!$D$15:$D$66,0),1)</f>
        <v>#N/A</v>
      </c>
      <c r="L2969" s="44" t="e">
        <f t="shared" si="93"/>
        <v>#N/A</v>
      </c>
    </row>
    <row r="2970" spans="1:12" x14ac:dyDescent="0.3">
      <c r="A2970" s="15"/>
      <c r="B2970" s="24"/>
      <c r="C2970" s="16"/>
      <c r="D2970" s="16"/>
      <c r="E2970" s="15"/>
      <c r="F2970" s="15"/>
      <c r="G2970" s="16"/>
      <c r="I2970" t="e">
        <f>INDEX('Helper - Drop-downs'!$C$12:$C$24,MATCH(C2970,'Helper - Drop-downs'!$A$12:$A$24,0))</f>
        <v>#N/A</v>
      </c>
      <c r="J2970" s="44" t="str">
        <f t="shared" si="92"/>
        <v xml:space="preserve"> - </v>
      </c>
      <c r="K2970" s="44" t="e">
        <f>INDEX('Helper - Inputs'!$G$15:$G$66,MATCH(J2970,'Helper - Inputs'!$D$15:$D$66,0),1)</f>
        <v>#N/A</v>
      </c>
      <c r="L2970" s="44" t="e">
        <f t="shared" si="93"/>
        <v>#N/A</v>
      </c>
    </row>
    <row r="2971" spans="1:12" x14ac:dyDescent="0.3">
      <c r="A2971" s="15"/>
      <c r="B2971" s="24"/>
      <c r="C2971" s="16"/>
      <c r="D2971" s="16"/>
      <c r="E2971" s="15"/>
      <c r="F2971" s="15"/>
      <c r="G2971" s="16"/>
      <c r="I2971" t="e">
        <f>INDEX('Helper - Drop-downs'!$C$12:$C$24,MATCH(C2971,'Helper - Drop-downs'!$A$12:$A$24,0))</f>
        <v>#N/A</v>
      </c>
      <c r="J2971" s="44" t="str">
        <f t="shared" si="92"/>
        <v xml:space="preserve"> - </v>
      </c>
      <c r="K2971" s="44" t="e">
        <f>INDEX('Helper - Inputs'!$G$15:$G$66,MATCH(J2971,'Helper - Inputs'!$D$15:$D$66,0),1)</f>
        <v>#N/A</v>
      </c>
      <c r="L2971" s="44" t="e">
        <f t="shared" si="93"/>
        <v>#N/A</v>
      </c>
    </row>
    <row r="2972" spans="1:12" x14ac:dyDescent="0.3">
      <c r="A2972" s="15"/>
      <c r="B2972" s="24"/>
      <c r="C2972" s="16"/>
      <c r="D2972" s="16"/>
      <c r="E2972" s="15"/>
      <c r="F2972" s="15"/>
      <c r="G2972" s="16"/>
      <c r="I2972" t="e">
        <f>INDEX('Helper - Drop-downs'!$C$12:$C$24,MATCH(C2972,'Helper - Drop-downs'!$A$12:$A$24,0))</f>
        <v>#N/A</v>
      </c>
      <c r="J2972" s="44" t="str">
        <f t="shared" si="92"/>
        <v xml:space="preserve"> - </v>
      </c>
      <c r="K2972" s="44" t="e">
        <f>INDEX('Helper - Inputs'!$G$15:$G$66,MATCH(J2972,'Helper - Inputs'!$D$15:$D$66,0),1)</f>
        <v>#N/A</v>
      </c>
      <c r="L2972" s="44" t="e">
        <f t="shared" si="93"/>
        <v>#N/A</v>
      </c>
    </row>
    <row r="2973" spans="1:12" x14ac:dyDescent="0.3">
      <c r="A2973" s="15"/>
      <c r="B2973" s="24"/>
      <c r="C2973" s="16"/>
      <c r="D2973" s="16"/>
      <c r="E2973" s="15"/>
      <c r="F2973" s="15"/>
      <c r="G2973" s="16"/>
      <c r="I2973" t="e">
        <f>INDEX('Helper - Drop-downs'!$C$12:$C$24,MATCH(C2973,'Helper - Drop-downs'!$A$12:$A$24,0))</f>
        <v>#N/A</v>
      </c>
      <c r="J2973" s="44" t="str">
        <f t="shared" si="92"/>
        <v xml:space="preserve"> - </v>
      </c>
      <c r="K2973" s="44" t="e">
        <f>INDEX('Helper - Inputs'!$G$15:$G$66,MATCH(J2973,'Helper - Inputs'!$D$15:$D$66,0),1)</f>
        <v>#N/A</v>
      </c>
      <c r="L2973" s="44" t="e">
        <f t="shared" si="93"/>
        <v>#N/A</v>
      </c>
    </row>
    <row r="2974" spans="1:12" x14ac:dyDescent="0.3">
      <c r="A2974" s="15"/>
      <c r="B2974" s="24"/>
      <c r="C2974" s="16"/>
      <c r="D2974" s="16"/>
      <c r="E2974" s="15"/>
      <c r="F2974" s="15"/>
      <c r="G2974" s="16"/>
      <c r="I2974" t="e">
        <f>INDEX('Helper - Drop-downs'!$C$12:$C$24,MATCH(C2974,'Helper - Drop-downs'!$A$12:$A$24,0))</f>
        <v>#N/A</v>
      </c>
      <c r="J2974" s="44" t="str">
        <f t="shared" si="92"/>
        <v xml:space="preserve"> - </v>
      </c>
      <c r="K2974" s="44" t="e">
        <f>INDEX('Helper - Inputs'!$G$15:$G$66,MATCH(J2974,'Helper - Inputs'!$D$15:$D$66,0),1)</f>
        <v>#N/A</v>
      </c>
      <c r="L2974" s="44" t="e">
        <f t="shared" si="93"/>
        <v>#N/A</v>
      </c>
    </row>
    <row r="2975" spans="1:12" x14ac:dyDescent="0.3">
      <c r="A2975" s="15"/>
      <c r="B2975" s="24"/>
      <c r="C2975" s="16"/>
      <c r="D2975" s="16"/>
      <c r="E2975" s="15"/>
      <c r="F2975" s="15"/>
      <c r="G2975" s="16"/>
      <c r="I2975" t="e">
        <f>INDEX('Helper - Drop-downs'!$C$12:$C$24,MATCH(C2975,'Helper - Drop-downs'!$A$12:$A$24,0))</f>
        <v>#N/A</v>
      </c>
      <c r="J2975" s="44" t="str">
        <f t="shared" si="92"/>
        <v xml:space="preserve"> - </v>
      </c>
      <c r="K2975" s="44" t="e">
        <f>INDEX('Helper - Inputs'!$G$15:$G$66,MATCH(J2975,'Helper - Inputs'!$D$15:$D$66,0),1)</f>
        <v>#N/A</v>
      </c>
      <c r="L2975" s="44" t="e">
        <f t="shared" si="93"/>
        <v>#N/A</v>
      </c>
    </row>
    <row r="2976" spans="1:12" x14ac:dyDescent="0.3">
      <c r="A2976" s="15"/>
      <c r="B2976" s="24"/>
      <c r="C2976" s="16"/>
      <c r="D2976" s="16"/>
      <c r="E2976" s="15"/>
      <c r="F2976" s="15"/>
      <c r="G2976" s="16"/>
      <c r="I2976" t="e">
        <f>INDEX('Helper - Drop-downs'!$C$12:$C$24,MATCH(C2976,'Helper - Drop-downs'!$A$12:$A$24,0))</f>
        <v>#N/A</v>
      </c>
      <c r="J2976" s="44" t="str">
        <f t="shared" si="92"/>
        <v xml:space="preserve"> - </v>
      </c>
      <c r="K2976" s="44" t="e">
        <f>INDEX('Helper - Inputs'!$G$15:$G$66,MATCH(J2976,'Helper - Inputs'!$D$15:$D$66,0),1)</f>
        <v>#N/A</v>
      </c>
      <c r="L2976" s="44" t="e">
        <f t="shared" si="93"/>
        <v>#N/A</v>
      </c>
    </row>
    <row r="2977" spans="1:12" x14ac:dyDescent="0.3">
      <c r="A2977" s="15"/>
      <c r="B2977" s="24"/>
      <c r="C2977" s="16"/>
      <c r="D2977" s="16"/>
      <c r="E2977" s="15"/>
      <c r="F2977" s="15"/>
      <c r="G2977" s="16"/>
      <c r="I2977" t="e">
        <f>INDEX('Helper - Drop-downs'!$C$12:$C$24,MATCH(C2977,'Helper - Drop-downs'!$A$12:$A$24,0))</f>
        <v>#N/A</v>
      </c>
      <c r="J2977" s="44" t="str">
        <f t="shared" si="92"/>
        <v xml:space="preserve"> - </v>
      </c>
      <c r="K2977" s="44" t="e">
        <f>INDEX('Helper - Inputs'!$G$15:$G$66,MATCH(J2977,'Helper - Inputs'!$D$15:$D$66,0),1)</f>
        <v>#N/A</v>
      </c>
      <c r="L2977" s="44" t="e">
        <f t="shared" si="93"/>
        <v>#N/A</v>
      </c>
    </row>
    <row r="2978" spans="1:12" x14ac:dyDescent="0.3">
      <c r="A2978" s="15"/>
      <c r="B2978" s="24"/>
      <c r="C2978" s="16"/>
      <c r="D2978" s="16"/>
      <c r="E2978" s="15"/>
      <c r="F2978" s="15"/>
      <c r="G2978" s="16"/>
      <c r="I2978" t="e">
        <f>INDEX('Helper - Drop-downs'!$C$12:$C$24,MATCH(C2978,'Helper - Drop-downs'!$A$12:$A$24,0))</f>
        <v>#N/A</v>
      </c>
      <c r="J2978" s="44" t="str">
        <f t="shared" si="92"/>
        <v xml:space="preserve"> - </v>
      </c>
      <c r="K2978" s="44" t="e">
        <f>INDEX('Helper - Inputs'!$G$15:$G$66,MATCH(J2978,'Helper - Inputs'!$D$15:$D$66,0),1)</f>
        <v>#N/A</v>
      </c>
      <c r="L2978" s="44" t="e">
        <f t="shared" si="93"/>
        <v>#N/A</v>
      </c>
    </row>
    <row r="2979" spans="1:12" x14ac:dyDescent="0.3">
      <c r="A2979" s="15"/>
      <c r="B2979" s="24"/>
      <c r="C2979" s="16"/>
      <c r="D2979" s="16"/>
      <c r="E2979" s="15"/>
      <c r="F2979" s="15"/>
      <c r="G2979" s="16"/>
      <c r="I2979" t="e">
        <f>INDEX('Helper - Drop-downs'!$C$12:$C$24,MATCH(C2979,'Helper - Drop-downs'!$A$12:$A$24,0))</f>
        <v>#N/A</v>
      </c>
      <c r="J2979" s="44" t="str">
        <f t="shared" si="92"/>
        <v xml:space="preserve"> - </v>
      </c>
      <c r="K2979" s="44" t="e">
        <f>INDEX('Helper - Inputs'!$G$15:$G$66,MATCH(J2979,'Helper - Inputs'!$D$15:$D$66,0),1)</f>
        <v>#N/A</v>
      </c>
      <c r="L2979" s="44" t="e">
        <f t="shared" si="93"/>
        <v>#N/A</v>
      </c>
    </row>
    <row r="2980" spans="1:12" x14ac:dyDescent="0.3">
      <c r="A2980" s="15"/>
      <c r="B2980" s="24"/>
      <c r="C2980" s="16"/>
      <c r="D2980" s="16"/>
      <c r="E2980" s="15"/>
      <c r="F2980" s="15"/>
      <c r="G2980" s="16"/>
      <c r="I2980" t="e">
        <f>INDEX('Helper - Drop-downs'!$C$12:$C$24,MATCH(C2980,'Helper - Drop-downs'!$A$12:$A$24,0))</f>
        <v>#N/A</v>
      </c>
      <c r="J2980" s="44" t="str">
        <f t="shared" si="92"/>
        <v xml:space="preserve"> - </v>
      </c>
      <c r="K2980" s="44" t="e">
        <f>INDEX('Helper - Inputs'!$G$15:$G$66,MATCH(J2980,'Helper - Inputs'!$D$15:$D$66,0),1)</f>
        <v>#N/A</v>
      </c>
      <c r="L2980" s="44" t="e">
        <f t="shared" si="93"/>
        <v>#N/A</v>
      </c>
    </row>
    <row r="2981" spans="1:12" x14ac:dyDescent="0.3">
      <c r="A2981" s="15"/>
      <c r="B2981" s="24"/>
      <c r="C2981" s="16"/>
      <c r="D2981" s="16"/>
      <c r="E2981" s="15"/>
      <c r="F2981" s="15"/>
      <c r="G2981" s="16"/>
      <c r="I2981" t="e">
        <f>INDEX('Helper - Drop-downs'!$C$12:$C$24,MATCH(C2981,'Helper - Drop-downs'!$A$12:$A$24,0))</f>
        <v>#N/A</v>
      </c>
      <c r="J2981" s="44" t="str">
        <f t="shared" si="92"/>
        <v xml:space="preserve"> - </v>
      </c>
      <c r="K2981" s="44" t="e">
        <f>INDEX('Helper - Inputs'!$G$15:$G$66,MATCH(J2981,'Helper - Inputs'!$D$15:$D$66,0),1)</f>
        <v>#N/A</v>
      </c>
      <c r="L2981" s="44" t="e">
        <f t="shared" si="93"/>
        <v>#N/A</v>
      </c>
    </row>
    <row r="2982" spans="1:12" x14ac:dyDescent="0.3">
      <c r="A2982" s="15"/>
      <c r="B2982" s="24"/>
      <c r="C2982" s="16"/>
      <c r="D2982" s="16"/>
      <c r="E2982" s="15"/>
      <c r="F2982" s="15"/>
      <c r="G2982" s="16"/>
      <c r="I2982" t="e">
        <f>INDEX('Helper - Drop-downs'!$C$12:$C$24,MATCH(C2982,'Helper - Drop-downs'!$A$12:$A$24,0))</f>
        <v>#N/A</v>
      </c>
      <c r="J2982" s="44" t="str">
        <f t="shared" si="92"/>
        <v xml:space="preserve"> - </v>
      </c>
      <c r="K2982" s="44" t="e">
        <f>INDEX('Helper - Inputs'!$G$15:$G$66,MATCH(J2982,'Helper - Inputs'!$D$15:$D$66,0),1)</f>
        <v>#N/A</v>
      </c>
      <c r="L2982" s="44" t="e">
        <f t="shared" si="93"/>
        <v>#N/A</v>
      </c>
    </row>
    <row r="2983" spans="1:12" x14ac:dyDescent="0.3">
      <c r="A2983" s="15"/>
      <c r="B2983" s="24"/>
      <c r="C2983" s="16"/>
      <c r="D2983" s="16"/>
      <c r="E2983" s="15"/>
      <c r="F2983" s="15"/>
      <c r="G2983" s="16"/>
      <c r="I2983" t="e">
        <f>INDEX('Helper - Drop-downs'!$C$12:$C$24,MATCH(C2983,'Helper - Drop-downs'!$A$12:$A$24,0))</f>
        <v>#N/A</v>
      </c>
      <c r="J2983" s="44" t="str">
        <f t="shared" si="92"/>
        <v xml:space="preserve"> - </v>
      </c>
      <c r="K2983" s="44" t="e">
        <f>INDEX('Helper - Inputs'!$G$15:$G$66,MATCH(J2983,'Helper - Inputs'!$D$15:$D$66,0),1)</f>
        <v>#N/A</v>
      </c>
      <c r="L2983" s="44" t="e">
        <f t="shared" si="93"/>
        <v>#N/A</v>
      </c>
    </row>
    <row r="2984" spans="1:12" x14ac:dyDescent="0.3">
      <c r="A2984" s="15"/>
      <c r="B2984" s="24"/>
      <c r="C2984" s="16"/>
      <c r="D2984" s="16"/>
      <c r="E2984" s="15"/>
      <c r="F2984" s="15"/>
      <c r="G2984" s="16"/>
      <c r="I2984" t="e">
        <f>INDEX('Helper - Drop-downs'!$C$12:$C$24,MATCH(C2984,'Helper - Drop-downs'!$A$12:$A$24,0))</f>
        <v>#N/A</v>
      </c>
      <c r="J2984" s="44" t="str">
        <f t="shared" si="92"/>
        <v xml:space="preserve"> - </v>
      </c>
      <c r="K2984" s="44" t="e">
        <f>INDEX('Helper - Inputs'!$G$15:$G$66,MATCH(J2984,'Helper - Inputs'!$D$15:$D$66,0),1)</f>
        <v>#N/A</v>
      </c>
      <c r="L2984" s="44" t="e">
        <f t="shared" si="93"/>
        <v>#N/A</v>
      </c>
    </row>
    <row r="2985" spans="1:12" x14ac:dyDescent="0.3">
      <c r="A2985" s="15"/>
      <c r="B2985" s="24"/>
      <c r="C2985" s="16"/>
      <c r="D2985" s="16"/>
      <c r="E2985" s="15"/>
      <c r="F2985" s="15"/>
      <c r="G2985" s="16"/>
      <c r="I2985" t="e">
        <f>INDEX('Helper - Drop-downs'!$C$12:$C$24,MATCH(C2985,'Helper - Drop-downs'!$A$12:$A$24,0))</f>
        <v>#N/A</v>
      </c>
      <c r="J2985" s="44" t="str">
        <f t="shared" si="92"/>
        <v xml:space="preserve"> - </v>
      </c>
      <c r="K2985" s="44" t="e">
        <f>INDEX('Helper - Inputs'!$G$15:$G$66,MATCH(J2985,'Helper - Inputs'!$D$15:$D$66,0),1)</f>
        <v>#N/A</v>
      </c>
      <c r="L2985" s="44" t="e">
        <f t="shared" si="93"/>
        <v>#N/A</v>
      </c>
    </row>
    <row r="2986" spans="1:12" x14ac:dyDescent="0.3">
      <c r="A2986" s="15"/>
      <c r="B2986" s="24"/>
      <c r="C2986" s="16"/>
      <c r="D2986" s="16"/>
      <c r="E2986" s="15"/>
      <c r="F2986" s="15"/>
      <c r="G2986" s="16"/>
      <c r="I2986" t="e">
        <f>INDEX('Helper - Drop-downs'!$C$12:$C$24,MATCH(C2986,'Helper - Drop-downs'!$A$12:$A$24,0))</f>
        <v>#N/A</v>
      </c>
      <c r="J2986" s="44" t="str">
        <f t="shared" si="92"/>
        <v xml:space="preserve"> - </v>
      </c>
      <c r="K2986" s="44" t="e">
        <f>INDEX('Helper - Inputs'!$G$15:$G$66,MATCH(J2986,'Helper - Inputs'!$D$15:$D$66,0),1)</f>
        <v>#N/A</v>
      </c>
      <c r="L2986" s="44" t="e">
        <f t="shared" si="93"/>
        <v>#N/A</v>
      </c>
    </row>
    <row r="2987" spans="1:12" x14ac:dyDescent="0.3">
      <c r="A2987" s="15"/>
      <c r="B2987" s="24"/>
      <c r="C2987" s="16"/>
      <c r="D2987" s="16"/>
      <c r="E2987" s="15"/>
      <c r="F2987" s="15"/>
      <c r="G2987" s="16"/>
      <c r="I2987" t="e">
        <f>INDEX('Helper - Drop-downs'!$C$12:$C$24,MATCH(C2987,'Helper - Drop-downs'!$A$12:$A$24,0))</f>
        <v>#N/A</v>
      </c>
      <c r="J2987" s="44" t="str">
        <f t="shared" si="92"/>
        <v xml:space="preserve"> - </v>
      </c>
      <c r="K2987" s="44" t="e">
        <f>INDEX('Helper - Inputs'!$G$15:$G$66,MATCH(J2987,'Helper - Inputs'!$D$15:$D$66,0),1)</f>
        <v>#N/A</v>
      </c>
      <c r="L2987" s="44" t="e">
        <f t="shared" si="93"/>
        <v>#N/A</v>
      </c>
    </row>
    <row r="2988" spans="1:12" x14ac:dyDescent="0.3">
      <c r="A2988" s="15"/>
      <c r="B2988" s="24"/>
      <c r="C2988" s="16"/>
      <c r="D2988" s="16"/>
      <c r="E2988" s="15"/>
      <c r="F2988" s="15"/>
      <c r="G2988" s="16"/>
      <c r="I2988" t="e">
        <f>INDEX('Helper - Drop-downs'!$C$12:$C$24,MATCH(C2988,'Helper - Drop-downs'!$A$12:$A$24,0))</f>
        <v>#N/A</v>
      </c>
      <c r="J2988" s="44" t="str">
        <f t="shared" si="92"/>
        <v xml:space="preserve"> - </v>
      </c>
      <c r="K2988" s="44" t="e">
        <f>INDEX('Helper - Inputs'!$G$15:$G$66,MATCH(J2988,'Helper - Inputs'!$D$15:$D$66,0),1)</f>
        <v>#N/A</v>
      </c>
      <c r="L2988" s="44" t="e">
        <f t="shared" si="93"/>
        <v>#N/A</v>
      </c>
    </row>
    <row r="2989" spans="1:12" x14ac:dyDescent="0.3">
      <c r="A2989" s="15"/>
      <c r="B2989" s="24"/>
      <c r="C2989" s="16"/>
      <c r="D2989" s="16"/>
      <c r="E2989" s="15"/>
      <c r="F2989" s="15"/>
      <c r="G2989" s="16"/>
      <c r="I2989" t="e">
        <f>INDEX('Helper - Drop-downs'!$C$12:$C$24,MATCH(C2989,'Helper - Drop-downs'!$A$12:$A$24,0))</f>
        <v>#N/A</v>
      </c>
      <c r="J2989" s="44" t="str">
        <f t="shared" si="92"/>
        <v xml:space="preserve"> - </v>
      </c>
      <c r="K2989" s="44" t="e">
        <f>INDEX('Helper - Inputs'!$G$15:$G$66,MATCH(J2989,'Helper - Inputs'!$D$15:$D$66,0),1)</f>
        <v>#N/A</v>
      </c>
      <c r="L2989" s="44" t="e">
        <f t="shared" si="93"/>
        <v>#N/A</v>
      </c>
    </row>
    <row r="2990" spans="1:12" x14ac:dyDescent="0.3">
      <c r="A2990" s="15"/>
      <c r="B2990" s="24"/>
      <c r="C2990" s="16"/>
      <c r="D2990" s="16"/>
      <c r="E2990" s="15"/>
      <c r="F2990" s="15"/>
      <c r="G2990" s="16"/>
      <c r="I2990" t="e">
        <f>INDEX('Helper - Drop-downs'!$C$12:$C$24,MATCH(C2990,'Helper - Drop-downs'!$A$12:$A$24,0))</f>
        <v>#N/A</v>
      </c>
      <c r="J2990" s="44" t="str">
        <f t="shared" si="92"/>
        <v xml:space="preserve"> - </v>
      </c>
      <c r="K2990" s="44" t="e">
        <f>INDEX('Helper - Inputs'!$G$15:$G$66,MATCH(J2990,'Helper - Inputs'!$D$15:$D$66,0),1)</f>
        <v>#N/A</v>
      </c>
      <c r="L2990" s="44" t="e">
        <f t="shared" si="93"/>
        <v>#N/A</v>
      </c>
    </row>
    <row r="2991" spans="1:12" x14ac:dyDescent="0.3">
      <c r="A2991" s="15"/>
      <c r="B2991" s="24"/>
      <c r="C2991" s="16"/>
      <c r="D2991" s="16"/>
      <c r="E2991" s="15"/>
      <c r="F2991" s="15"/>
      <c r="G2991" s="16"/>
      <c r="I2991" t="e">
        <f>INDEX('Helper - Drop-downs'!$C$12:$C$24,MATCH(C2991,'Helper - Drop-downs'!$A$12:$A$24,0))</f>
        <v>#N/A</v>
      </c>
      <c r="J2991" s="44" t="str">
        <f t="shared" si="92"/>
        <v xml:space="preserve"> - </v>
      </c>
      <c r="K2991" s="44" t="e">
        <f>INDEX('Helper - Inputs'!$G$15:$G$66,MATCH(J2991,'Helper - Inputs'!$D$15:$D$66,0),1)</f>
        <v>#N/A</v>
      </c>
      <c r="L2991" s="44" t="e">
        <f t="shared" si="93"/>
        <v>#N/A</v>
      </c>
    </row>
    <row r="2992" spans="1:12" x14ac:dyDescent="0.3">
      <c r="A2992" s="15"/>
      <c r="B2992" s="24"/>
      <c r="C2992" s="16"/>
      <c r="D2992" s="16"/>
      <c r="E2992" s="15"/>
      <c r="F2992" s="15"/>
      <c r="G2992" s="16"/>
      <c r="I2992" t="e">
        <f>INDEX('Helper - Drop-downs'!$C$12:$C$24,MATCH(C2992,'Helper - Drop-downs'!$A$12:$A$24,0))</f>
        <v>#N/A</v>
      </c>
      <c r="J2992" s="44" t="str">
        <f t="shared" si="92"/>
        <v xml:space="preserve"> - </v>
      </c>
      <c r="K2992" s="44" t="e">
        <f>INDEX('Helper - Inputs'!$G$15:$G$66,MATCH(J2992,'Helper - Inputs'!$D$15:$D$66,0),1)</f>
        <v>#N/A</v>
      </c>
      <c r="L2992" s="44" t="e">
        <f t="shared" si="93"/>
        <v>#N/A</v>
      </c>
    </row>
    <row r="2993" spans="1:12" x14ac:dyDescent="0.3">
      <c r="A2993" s="15"/>
      <c r="B2993" s="24"/>
      <c r="C2993" s="16"/>
      <c r="D2993" s="16"/>
      <c r="E2993" s="15"/>
      <c r="F2993" s="15"/>
      <c r="G2993" s="16"/>
      <c r="I2993" t="e">
        <f>INDEX('Helper - Drop-downs'!$C$12:$C$24,MATCH(C2993,'Helper - Drop-downs'!$A$12:$A$24,0))</f>
        <v>#N/A</v>
      </c>
      <c r="J2993" s="44" t="str">
        <f t="shared" si="92"/>
        <v xml:space="preserve"> - </v>
      </c>
      <c r="K2993" s="44" t="e">
        <f>INDEX('Helper - Inputs'!$G$15:$G$66,MATCH(J2993,'Helper - Inputs'!$D$15:$D$66,0),1)</f>
        <v>#N/A</v>
      </c>
      <c r="L2993" s="44" t="e">
        <f t="shared" si="93"/>
        <v>#N/A</v>
      </c>
    </row>
    <row r="2994" spans="1:12" x14ac:dyDescent="0.3">
      <c r="A2994" s="15"/>
      <c r="B2994" s="24"/>
      <c r="C2994" s="16"/>
      <c r="D2994" s="16"/>
      <c r="E2994" s="15"/>
      <c r="F2994" s="15"/>
      <c r="G2994" s="16"/>
      <c r="I2994" t="e">
        <f>INDEX('Helper - Drop-downs'!$C$12:$C$24,MATCH(C2994,'Helper - Drop-downs'!$A$12:$A$24,0))</f>
        <v>#N/A</v>
      </c>
      <c r="J2994" s="44" t="str">
        <f t="shared" si="92"/>
        <v xml:space="preserve"> - </v>
      </c>
      <c r="K2994" s="44" t="e">
        <f>INDEX('Helper - Inputs'!$G$15:$G$66,MATCH(J2994,'Helper - Inputs'!$D$15:$D$66,0),1)</f>
        <v>#N/A</v>
      </c>
      <c r="L2994" s="44" t="e">
        <f t="shared" si="93"/>
        <v>#N/A</v>
      </c>
    </row>
    <row r="2995" spans="1:12" x14ac:dyDescent="0.3">
      <c r="A2995" s="15"/>
      <c r="B2995" s="24"/>
      <c r="C2995" s="16"/>
      <c r="D2995" s="16"/>
      <c r="E2995" s="15"/>
      <c r="F2995" s="15"/>
      <c r="G2995" s="16"/>
      <c r="I2995" t="e">
        <f>INDEX('Helper - Drop-downs'!$C$12:$C$24,MATCH(C2995,'Helper - Drop-downs'!$A$12:$A$24,0))</f>
        <v>#N/A</v>
      </c>
      <c r="J2995" s="44" t="str">
        <f t="shared" si="92"/>
        <v xml:space="preserve"> - </v>
      </c>
      <c r="K2995" s="44" t="e">
        <f>INDEX('Helper - Inputs'!$G$15:$G$66,MATCH(J2995,'Helper - Inputs'!$D$15:$D$66,0),1)</f>
        <v>#N/A</v>
      </c>
      <c r="L2995" s="44" t="e">
        <f t="shared" si="93"/>
        <v>#N/A</v>
      </c>
    </row>
    <row r="2996" spans="1:12" x14ac:dyDescent="0.3">
      <c r="A2996" s="15"/>
      <c r="B2996" s="24"/>
      <c r="C2996" s="16"/>
      <c r="D2996" s="16"/>
      <c r="E2996" s="15"/>
      <c r="F2996" s="15"/>
      <c r="G2996" s="16"/>
      <c r="I2996" t="e">
        <f>INDEX('Helper - Drop-downs'!$C$12:$C$24,MATCH(C2996,'Helper - Drop-downs'!$A$12:$A$24,0))</f>
        <v>#N/A</v>
      </c>
      <c r="J2996" s="44" t="str">
        <f t="shared" si="92"/>
        <v xml:space="preserve"> - </v>
      </c>
      <c r="K2996" s="44" t="e">
        <f>INDEX('Helper - Inputs'!$G$15:$G$66,MATCH(J2996,'Helper - Inputs'!$D$15:$D$66,0),1)</f>
        <v>#N/A</v>
      </c>
      <c r="L2996" s="44" t="e">
        <f t="shared" si="93"/>
        <v>#N/A</v>
      </c>
    </row>
    <row r="2997" spans="1:12" x14ac:dyDescent="0.3">
      <c r="A2997" s="15"/>
      <c r="B2997" s="24"/>
      <c r="C2997" s="16"/>
      <c r="D2997" s="16"/>
      <c r="E2997" s="15"/>
      <c r="F2997" s="15"/>
      <c r="G2997" s="16"/>
      <c r="I2997" t="e">
        <f>INDEX('Helper - Drop-downs'!$C$12:$C$24,MATCH(C2997,'Helper - Drop-downs'!$A$12:$A$24,0))</f>
        <v>#N/A</v>
      </c>
      <c r="J2997" s="44" t="str">
        <f t="shared" si="92"/>
        <v xml:space="preserve"> - </v>
      </c>
      <c r="K2997" s="44" t="e">
        <f>INDEX('Helper - Inputs'!$G$15:$G$66,MATCH(J2997,'Helper - Inputs'!$D$15:$D$66,0),1)</f>
        <v>#N/A</v>
      </c>
      <c r="L2997" s="44" t="e">
        <f t="shared" si="93"/>
        <v>#N/A</v>
      </c>
    </row>
    <row r="2998" spans="1:12" x14ac:dyDescent="0.3">
      <c r="A2998" s="15"/>
      <c r="B2998" s="24"/>
      <c r="C2998" s="16"/>
      <c r="D2998" s="16"/>
      <c r="E2998" s="15"/>
      <c r="F2998" s="15"/>
      <c r="G2998" s="16"/>
      <c r="I2998" t="e">
        <f>INDEX('Helper - Drop-downs'!$C$12:$C$24,MATCH(C2998,'Helper - Drop-downs'!$A$12:$A$24,0))</f>
        <v>#N/A</v>
      </c>
      <c r="J2998" s="44" t="str">
        <f t="shared" si="92"/>
        <v xml:space="preserve"> - </v>
      </c>
      <c r="K2998" s="44" t="e">
        <f>INDEX('Helper - Inputs'!$G$15:$G$66,MATCH(J2998,'Helper - Inputs'!$D$15:$D$66,0),1)</f>
        <v>#N/A</v>
      </c>
      <c r="L2998" s="44" t="e">
        <f t="shared" si="93"/>
        <v>#N/A</v>
      </c>
    </row>
    <row r="2999" spans="1:12" x14ac:dyDescent="0.3">
      <c r="A2999" s="15"/>
      <c r="B2999" s="24"/>
      <c r="C2999" s="16"/>
      <c r="D2999" s="16"/>
      <c r="E2999" s="15"/>
      <c r="F2999" s="15"/>
      <c r="G2999" s="16"/>
      <c r="I2999" t="e">
        <f>INDEX('Helper - Drop-downs'!$C$12:$C$24,MATCH(C2999,'Helper - Drop-downs'!$A$12:$A$24,0))</f>
        <v>#N/A</v>
      </c>
      <c r="J2999" s="44" t="str">
        <f t="shared" si="92"/>
        <v xml:space="preserve"> - </v>
      </c>
      <c r="K2999" s="44" t="e">
        <f>INDEX('Helper - Inputs'!$G$15:$G$66,MATCH(J2999,'Helper - Inputs'!$D$15:$D$66,0),1)</f>
        <v>#N/A</v>
      </c>
      <c r="L2999" s="44" t="e">
        <f t="shared" si="93"/>
        <v>#N/A</v>
      </c>
    </row>
    <row r="3000" spans="1:12" x14ac:dyDescent="0.3">
      <c r="A3000" s="15"/>
      <c r="B3000" s="24"/>
      <c r="C3000" s="16"/>
      <c r="D3000" s="16"/>
      <c r="E3000" s="15"/>
      <c r="F3000" s="15"/>
      <c r="G3000" s="16"/>
      <c r="I3000" t="e">
        <f>INDEX('Helper - Drop-downs'!$C$12:$C$24,MATCH(C3000,'Helper - Drop-downs'!$A$12:$A$24,0))</f>
        <v>#N/A</v>
      </c>
      <c r="J3000" s="44" t="str">
        <f t="shared" si="92"/>
        <v xml:space="preserve"> - </v>
      </c>
      <c r="K3000" s="44" t="e">
        <f>INDEX('Helper - Inputs'!$G$15:$G$66,MATCH(J3000,'Helper - Inputs'!$D$15:$D$66,0),1)</f>
        <v>#N/A</v>
      </c>
      <c r="L3000" s="44" t="e">
        <f t="shared" si="93"/>
        <v>#N/A</v>
      </c>
    </row>
    <row r="3001" spans="1:12" x14ac:dyDescent="0.3">
      <c r="A3001" s="15"/>
      <c r="B3001" s="24"/>
      <c r="C3001" s="16"/>
      <c r="D3001" s="16"/>
      <c r="E3001" s="15"/>
      <c r="F3001" s="15"/>
      <c r="G3001" s="16"/>
      <c r="I3001" t="e">
        <f>INDEX('Helper - Drop-downs'!$C$12:$C$24,MATCH(C3001,'Helper - Drop-downs'!$A$12:$A$24,0))</f>
        <v>#N/A</v>
      </c>
      <c r="J3001" s="44" t="str">
        <f t="shared" si="92"/>
        <v xml:space="preserve"> - </v>
      </c>
      <c r="K3001" s="44" t="e">
        <f>INDEX('Helper - Inputs'!$G$15:$G$66,MATCH(J3001,'Helper - Inputs'!$D$15:$D$66,0),1)</f>
        <v>#N/A</v>
      </c>
      <c r="L3001" s="44" t="e">
        <f t="shared" si="93"/>
        <v>#N/A</v>
      </c>
    </row>
    <row r="3002" spans="1:12" x14ac:dyDescent="0.3">
      <c r="A3002" s="15"/>
      <c r="B3002" s="24"/>
      <c r="C3002" s="16"/>
      <c r="D3002" s="16"/>
      <c r="E3002" s="15"/>
      <c r="F3002" s="15"/>
      <c r="G3002" s="16"/>
      <c r="I3002" t="e">
        <f>INDEX('Helper - Drop-downs'!$C$12:$C$24,MATCH(C3002,'Helper - Drop-downs'!$A$12:$A$24,0))</f>
        <v>#N/A</v>
      </c>
      <c r="J3002" s="44" t="str">
        <f t="shared" si="92"/>
        <v xml:space="preserve"> - </v>
      </c>
      <c r="K3002" s="44" t="e">
        <f>INDEX('Helper - Inputs'!$G$15:$G$66,MATCH(J3002,'Helper - Inputs'!$D$15:$D$66,0),1)</f>
        <v>#N/A</v>
      </c>
      <c r="L3002" s="44" t="e">
        <f t="shared" si="93"/>
        <v>#N/A</v>
      </c>
    </row>
    <row r="3003" spans="1:12" x14ac:dyDescent="0.3">
      <c r="A3003" s="15"/>
      <c r="B3003" s="24"/>
      <c r="C3003" s="16"/>
      <c r="D3003" s="16"/>
      <c r="E3003" s="15"/>
      <c r="F3003" s="15"/>
      <c r="G3003" s="16"/>
      <c r="I3003" t="e">
        <f>INDEX('Helper - Drop-downs'!$C$12:$C$24,MATCH(C3003,'Helper - Drop-downs'!$A$12:$A$24,0))</f>
        <v>#N/A</v>
      </c>
      <c r="J3003" s="44" t="str">
        <f t="shared" si="92"/>
        <v xml:space="preserve"> - </v>
      </c>
      <c r="K3003" s="44" t="e">
        <f>INDEX('Helper - Inputs'!$G$15:$G$66,MATCH(J3003,'Helper - Inputs'!$D$15:$D$66,0),1)</f>
        <v>#N/A</v>
      </c>
      <c r="L3003" s="44" t="e">
        <f t="shared" si="93"/>
        <v>#N/A</v>
      </c>
    </row>
  </sheetData>
  <mergeCells count="1">
    <mergeCell ref="A1:G1"/>
  </mergeCells>
  <phoneticPr fontId="4" type="noConversion"/>
  <dataValidations count="2">
    <dataValidation type="list" allowBlank="1" showInputMessage="1" showErrorMessage="1" sqref="E5:E3003">
      <formula1>Variable_Expense_Category_Dropdowns</formula1>
    </dataValidation>
    <dataValidation type="list" allowBlank="1" showInputMessage="1" showErrorMessage="1" sqref="F5:F3003">
      <formula1>Expense_Sub_Category_Cell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'Budget Inputs'!$B$5:$B$6</xm:f>
          </x14:formula1>
          <xm:sqref>G5:G3003</xm:sqref>
        </x14:dataValidation>
        <x14:dataValidation type="list" allowBlank="1" showInputMessage="1" showErrorMessage="1">
          <x14:formula1>
            <xm:f>'Helper - Drop-downs'!$A$13:$A$24</xm:f>
          </x14:formula1>
          <xm:sqref>C5:C3003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6"/>
  <sheetViews>
    <sheetView workbookViewId="0">
      <selection activeCell="C13" sqref="C13"/>
    </sheetView>
  </sheetViews>
  <sheetFormatPr defaultRowHeight="14.4" x14ac:dyDescent="0.3"/>
  <cols>
    <col min="1" max="1" width="7" customWidth="1"/>
    <col min="2" max="2" width="22.33203125" bestFit="1" customWidth="1"/>
    <col min="3" max="3" width="35.6640625" bestFit="1" customWidth="1"/>
    <col min="4" max="4" width="18.5546875" customWidth="1"/>
    <col min="5" max="5" width="16.33203125" customWidth="1"/>
    <col min="6" max="6" width="25" bestFit="1" customWidth="1"/>
    <col min="7" max="7" width="33.33203125" bestFit="1" customWidth="1"/>
    <col min="8" max="8" width="31.44140625" customWidth="1"/>
    <col min="9" max="9" width="22" bestFit="1" customWidth="1"/>
    <col min="10" max="10" width="20.109375" bestFit="1" customWidth="1"/>
    <col min="11" max="11" width="14.44140625" bestFit="1" customWidth="1"/>
    <col min="12" max="12" width="32.77734375" bestFit="1" customWidth="1"/>
    <col min="13" max="13" width="8.5546875" bestFit="1" customWidth="1"/>
  </cols>
  <sheetData>
    <row r="1" spans="2:35" x14ac:dyDescent="0.3">
      <c r="B1" s="46" t="s">
        <v>19</v>
      </c>
      <c r="C1" s="35" t="s">
        <v>24</v>
      </c>
      <c r="D1" s="36" t="s">
        <v>210</v>
      </c>
      <c r="E1" s="36" t="s">
        <v>25</v>
      </c>
      <c r="F1" s="36" t="s">
        <v>26</v>
      </c>
      <c r="G1" s="36" t="s">
        <v>45</v>
      </c>
      <c r="H1" s="36" t="s">
        <v>27</v>
      </c>
      <c r="I1" s="36" t="s">
        <v>30</v>
      </c>
      <c r="J1" s="36" t="s">
        <v>46</v>
      </c>
      <c r="K1" s="36" t="s">
        <v>34</v>
      </c>
      <c r="L1" s="36" t="s">
        <v>35</v>
      </c>
      <c r="M1" s="36" t="s">
        <v>36</v>
      </c>
      <c r="N1" s="37" t="s">
        <v>31</v>
      </c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2:35" x14ac:dyDescent="0.3">
      <c r="B2" s="39" t="s">
        <v>125</v>
      </c>
      <c r="C2" s="38" t="s">
        <v>126</v>
      </c>
      <c r="D2" s="39" t="s">
        <v>211</v>
      </c>
      <c r="E2" s="39" t="s">
        <v>127</v>
      </c>
      <c r="F2" s="39" t="s">
        <v>26</v>
      </c>
      <c r="G2" s="39" t="s">
        <v>128</v>
      </c>
      <c r="H2" s="39" t="s">
        <v>129</v>
      </c>
      <c r="I2" s="39" t="s">
        <v>30</v>
      </c>
      <c r="J2" s="39" t="s">
        <v>81</v>
      </c>
      <c r="K2" s="39" t="s">
        <v>130</v>
      </c>
      <c r="L2" s="39" t="s">
        <v>131</v>
      </c>
      <c r="M2" s="39" t="s">
        <v>132</v>
      </c>
      <c r="N2" s="40" t="s">
        <v>31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2:35" x14ac:dyDescent="0.3">
      <c r="B3" s="39" t="s">
        <v>133</v>
      </c>
      <c r="C3" s="38" t="s">
        <v>134</v>
      </c>
      <c r="D3" s="39" t="s">
        <v>213</v>
      </c>
      <c r="E3" s="39" t="s">
        <v>135</v>
      </c>
      <c r="F3" s="39" t="s">
        <v>9</v>
      </c>
      <c r="G3" s="39" t="s">
        <v>136</v>
      </c>
      <c r="H3" s="39" t="s">
        <v>137</v>
      </c>
      <c r="I3" s="39" t="s">
        <v>9</v>
      </c>
      <c r="J3" s="39" t="s">
        <v>82</v>
      </c>
      <c r="K3" s="39" t="s">
        <v>138</v>
      </c>
      <c r="L3" s="39" t="s">
        <v>139</v>
      </c>
      <c r="M3" s="39" t="s">
        <v>140</v>
      </c>
      <c r="N3" s="40" t="s">
        <v>9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2:35" x14ac:dyDescent="0.3">
      <c r="B4" s="39" t="s">
        <v>141</v>
      </c>
      <c r="C4" s="38" t="s">
        <v>142</v>
      </c>
      <c r="D4" s="39" t="s">
        <v>212</v>
      </c>
      <c r="E4" s="39" t="s">
        <v>47</v>
      </c>
      <c r="F4" s="39" t="s">
        <v>9</v>
      </c>
      <c r="G4" s="39" t="s">
        <v>143</v>
      </c>
      <c r="H4" s="39" t="s">
        <v>144</v>
      </c>
      <c r="I4" s="39" t="s">
        <v>9</v>
      </c>
      <c r="J4" s="39" t="s">
        <v>145</v>
      </c>
      <c r="K4" s="39" t="s">
        <v>146</v>
      </c>
      <c r="L4" s="39" t="s">
        <v>47</v>
      </c>
      <c r="M4" s="39" t="s">
        <v>147</v>
      </c>
      <c r="N4" s="40" t="s">
        <v>9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2:35" x14ac:dyDescent="0.3">
      <c r="B5" s="39" t="s">
        <v>148</v>
      </c>
      <c r="C5" s="38" t="s">
        <v>149</v>
      </c>
      <c r="D5" s="39" t="s">
        <v>47</v>
      </c>
      <c r="E5" s="39" t="s">
        <v>9</v>
      </c>
      <c r="F5" s="39" t="s">
        <v>9</v>
      </c>
      <c r="G5" s="39" t="s">
        <v>76</v>
      </c>
      <c r="H5" s="39" t="s">
        <v>150</v>
      </c>
      <c r="I5" s="39" t="s">
        <v>9</v>
      </c>
      <c r="J5" s="39" t="s">
        <v>151</v>
      </c>
      <c r="K5" s="39" t="s">
        <v>47</v>
      </c>
      <c r="L5" s="39"/>
      <c r="M5" s="39" t="s">
        <v>47</v>
      </c>
      <c r="N5" s="40" t="s">
        <v>9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2:35" x14ac:dyDescent="0.3">
      <c r="B6" s="39" t="s">
        <v>152</v>
      </c>
      <c r="C6" s="38" t="s">
        <v>47</v>
      </c>
      <c r="D6" s="39" t="s">
        <v>9</v>
      </c>
      <c r="E6" s="39" t="s">
        <v>9</v>
      </c>
      <c r="F6" s="39" t="s">
        <v>9</v>
      </c>
      <c r="G6" s="39" t="s">
        <v>153</v>
      </c>
      <c r="H6" s="39" t="s">
        <v>154</v>
      </c>
      <c r="I6" s="39" t="s">
        <v>9</v>
      </c>
      <c r="J6" s="39" t="s">
        <v>155</v>
      </c>
      <c r="K6" s="39" t="s">
        <v>9</v>
      </c>
      <c r="L6" s="39" t="s">
        <v>9</v>
      </c>
      <c r="M6" s="39" t="s">
        <v>9</v>
      </c>
      <c r="N6" s="40" t="s">
        <v>9</v>
      </c>
    </row>
    <row r="7" spans="2:35" x14ac:dyDescent="0.3">
      <c r="B7" s="39" t="s">
        <v>47</v>
      </c>
      <c r="C7" s="38" t="s">
        <v>9</v>
      </c>
      <c r="D7" s="39" t="s">
        <v>9</v>
      </c>
      <c r="E7" s="39" t="s">
        <v>9</v>
      </c>
      <c r="F7" s="39" t="s">
        <v>9</v>
      </c>
      <c r="G7" s="39" t="s">
        <v>78</v>
      </c>
      <c r="H7" s="39" t="s">
        <v>156</v>
      </c>
      <c r="I7" s="39"/>
      <c r="J7" s="39" t="s">
        <v>47</v>
      </c>
      <c r="K7" s="39" t="s">
        <v>9</v>
      </c>
      <c r="L7" s="39"/>
      <c r="M7" s="39" t="s">
        <v>9</v>
      </c>
      <c r="N7" s="40" t="s">
        <v>9</v>
      </c>
    </row>
    <row r="8" spans="2:35" x14ac:dyDescent="0.3">
      <c r="B8" s="39"/>
      <c r="C8" s="38"/>
      <c r="D8" s="39"/>
      <c r="E8" s="39"/>
      <c r="F8" s="39"/>
      <c r="G8" s="39" t="s">
        <v>79</v>
      </c>
      <c r="H8" s="39" t="s">
        <v>157</v>
      </c>
      <c r="I8" s="39"/>
      <c r="J8" s="39"/>
      <c r="K8" s="39" t="s">
        <v>9</v>
      </c>
      <c r="L8" s="39"/>
      <c r="M8" s="39"/>
      <c r="N8" s="40"/>
    </row>
    <row r="9" spans="2:35" x14ac:dyDescent="0.3">
      <c r="B9" s="39" t="s">
        <v>9</v>
      </c>
      <c r="C9" s="38" t="s">
        <v>9</v>
      </c>
      <c r="D9" s="39" t="s">
        <v>9</v>
      </c>
      <c r="E9" s="39" t="s">
        <v>9</v>
      </c>
      <c r="F9" s="39" t="s">
        <v>9</v>
      </c>
      <c r="G9" s="39" t="s">
        <v>47</v>
      </c>
      <c r="H9" s="39" t="s">
        <v>158</v>
      </c>
      <c r="I9" s="39"/>
      <c r="J9" s="39"/>
      <c r="K9" s="39"/>
      <c r="L9" s="39"/>
      <c r="M9" s="39" t="s">
        <v>9</v>
      </c>
      <c r="N9" s="40" t="s">
        <v>9</v>
      </c>
    </row>
    <row r="10" spans="2:35" x14ac:dyDescent="0.3">
      <c r="B10" s="39" t="s">
        <v>9</v>
      </c>
      <c r="C10" s="38" t="s">
        <v>9</v>
      </c>
      <c r="D10" s="39" t="s">
        <v>9</v>
      </c>
      <c r="E10" s="39" t="s">
        <v>9</v>
      </c>
      <c r="F10" s="39" t="s">
        <v>9</v>
      </c>
      <c r="G10" s="39"/>
      <c r="H10" s="39" t="s">
        <v>159</v>
      </c>
      <c r="I10" s="39"/>
      <c r="J10" s="39"/>
      <c r="K10" s="39"/>
      <c r="L10" s="39"/>
      <c r="M10" s="39" t="s">
        <v>9</v>
      </c>
      <c r="N10" s="40" t="s">
        <v>9</v>
      </c>
    </row>
    <row r="11" spans="2:35" x14ac:dyDescent="0.3">
      <c r="B11" s="39"/>
      <c r="C11" s="38"/>
      <c r="D11" s="39"/>
      <c r="E11" s="39"/>
      <c r="F11" s="39"/>
      <c r="G11" s="39"/>
      <c r="H11" s="39" t="s">
        <v>160</v>
      </c>
      <c r="I11" s="39"/>
      <c r="J11" s="39"/>
      <c r="K11" s="39"/>
      <c r="L11" s="39"/>
      <c r="M11" s="39"/>
      <c r="N11" s="40"/>
    </row>
    <row r="12" spans="2:35" x14ac:dyDescent="0.3">
      <c r="B12" s="42" t="s">
        <v>9</v>
      </c>
      <c r="C12" s="41" t="s">
        <v>9</v>
      </c>
      <c r="D12" s="42" t="s">
        <v>9</v>
      </c>
      <c r="E12" s="42" t="s">
        <v>9</v>
      </c>
      <c r="F12" s="42" t="s">
        <v>9</v>
      </c>
      <c r="G12" s="42"/>
      <c r="H12" s="42" t="s">
        <v>47</v>
      </c>
      <c r="I12" s="42"/>
      <c r="J12" s="42"/>
      <c r="K12" s="42"/>
      <c r="L12" s="42"/>
      <c r="M12" s="42" t="s">
        <v>9</v>
      </c>
      <c r="N12" s="43" t="s">
        <v>9</v>
      </c>
    </row>
    <row r="13" spans="2:35" x14ac:dyDescent="0.3"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</row>
    <row r="15" spans="2:35" x14ac:dyDescent="0.3">
      <c r="B15" s="44" t="s">
        <v>24</v>
      </c>
      <c r="C15" s="44" t="s">
        <v>126</v>
      </c>
      <c r="D15" s="44" t="str">
        <f t="shared" ref="D15:D66" si="0">B15&amp;" - "&amp;C15</f>
        <v>Dining &amp; Entertainment - Food / Coffee</v>
      </c>
      <c r="G15" s="44" t="s">
        <v>102</v>
      </c>
    </row>
    <row r="16" spans="2:35" x14ac:dyDescent="0.3">
      <c r="B16" s="44" t="s">
        <v>24</v>
      </c>
      <c r="C16" s="44" t="s">
        <v>134</v>
      </c>
      <c r="D16" s="44" t="str">
        <f t="shared" si="0"/>
        <v>Dining &amp; Entertainment - Food Delivery (i.e. UberEats)</v>
      </c>
      <c r="G16" s="44" t="s">
        <v>102</v>
      </c>
    </row>
    <row r="17" spans="2:7" x14ac:dyDescent="0.3">
      <c r="B17" s="44" t="s">
        <v>24</v>
      </c>
      <c r="C17" s="44" t="s">
        <v>142</v>
      </c>
      <c r="D17" s="44" t="str">
        <f t="shared" si="0"/>
        <v>Dining &amp; Entertainment - Nightclub / Bars</v>
      </c>
      <c r="G17" s="44" t="s">
        <v>102</v>
      </c>
    </row>
    <row r="18" spans="2:7" x14ac:dyDescent="0.3">
      <c r="B18" s="44" t="s">
        <v>24</v>
      </c>
      <c r="C18" s="44" t="s">
        <v>149</v>
      </c>
      <c r="D18" s="44" t="str">
        <f t="shared" si="0"/>
        <v>Dining &amp; Entertainment - Restaurants</v>
      </c>
      <c r="G18" s="44" t="s">
        <v>102</v>
      </c>
    </row>
    <row r="19" spans="2:7" x14ac:dyDescent="0.3">
      <c r="B19" s="44" t="s">
        <v>24</v>
      </c>
      <c r="C19" s="44" t="s">
        <v>47</v>
      </c>
      <c r="D19" s="44" t="str">
        <f t="shared" si="0"/>
        <v>Dining &amp; Entertainment - Misc.</v>
      </c>
      <c r="G19" s="44" t="s">
        <v>102</v>
      </c>
    </row>
    <row r="20" spans="2:7" x14ac:dyDescent="0.3">
      <c r="B20" s="44" t="s">
        <v>210</v>
      </c>
      <c r="C20" s="44" t="s">
        <v>211</v>
      </c>
      <c r="D20" s="44" t="str">
        <f t="shared" si="0"/>
        <v>Debt Repayment - Credit Card</v>
      </c>
      <c r="G20" s="44" t="s">
        <v>77</v>
      </c>
    </row>
    <row r="21" spans="2:7" x14ac:dyDescent="0.3">
      <c r="B21" s="44" t="s">
        <v>210</v>
      </c>
      <c r="C21" s="44" t="s">
        <v>213</v>
      </c>
      <c r="D21" s="44" t="str">
        <f t="shared" si="0"/>
        <v>Debt Repayment - Gambling</v>
      </c>
      <c r="G21" s="44" t="s">
        <v>77</v>
      </c>
    </row>
    <row r="22" spans="2:7" x14ac:dyDescent="0.3">
      <c r="B22" s="44" t="s">
        <v>210</v>
      </c>
      <c r="C22" s="44" t="s">
        <v>212</v>
      </c>
      <c r="D22" s="44" t="str">
        <f t="shared" si="0"/>
        <v>Debt Repayment - Student Loans</v>
      </c>
      <c r="G22" s="44" t="s">
        <v>77</v>
      </c>
    </row>
    <row r="23" spans="2:7" x14ac:dyDescent="0.3">
      <c r="B23" s="44" t="s">
        <v>210</v>
      </c>
      <c r="C23" s="44" t="s">
        <v>47</v>
      </c>
      <c r="D23" s="44" t="str">
        <f t="shared" si="0"/>
        <v>Debt Repayment - Misc.</v>
      </c>
      <c r="G23" s="44" t="s">
        <v>77</v>
      </c>
    </row>
    <row r="24" spans="2:7" x14ac:dyDescent="0.3">
      <c r="B24" s="44" t="s">
        <v>25</v>
      </c>
      <c r="C24" s="44" t="s">
        <v>127</v>
      </c>
      <c r="D24" s="44" t="str">
        <f t="shared" si="0"/>
        <v>Gifts - Gifts - Family</v>
      </c>
      <c r="G24" s="44" t="s">
        <v>102</v>
      </c>
    </row>
    <row r="25" spans="2:7" x14ac:dyDescent="0.3">
      <c r="B25" s="44" t="s">
        <v>25</v>
      </c>
      <c r="C25" s="44" t="s">
        <v>135</v>
      </c>
      <c r="D25" s="44" t="str">
        <f t="shared" si="0"/>
        <v>Gifts - Gifts - Friends</v>
      </c>
      <c r="G25" s="44" t="s">
        <v>102</v>
      </c>
    </row>
    <row r="26" spans="2:7" x14ac:dyDescent="0.3">
      <c r="B26" s="44" t="s">
        <v>25</v>
      </c>
      <c r="C26" s="44" t="s">
        <v>47</v>
      </c>
      <c r="D26" s="44" t="str">
        <f t="shared" si="0"/>
        <v>Gifts - Misc.</v>
      </c>
      <c r="G26" s="44" t="s">
        <v>102</v>
      </c>
    </row>
    <row r="27" spans="2:7" x14ac:dyDescent="0.3">
      <c r="B27" s="44" t="s">
        <v>26</v>
      </c>
      <c r="C27" s="44" t="s">
        <v>26</v>
      </c>
      <c r="D27" s="44" t="str">
        <f t="shared" si="0"/>
        <v>Groceries - Groceries</v>
      </c>
      <c r="G27" s="44" t="s">
        <v>102</v>
      </c>
    </row>
    <row r="28" spans="2:7" x14ac:dyDescent="0.3">
      <c r="B28" s="44" t="s">
        <v>45</v>
      </c>
      <c r="C28" s="44" t="s">
        <v>76</v>
      </c>
      <c r="D28" s="44" t="str">
        <f t="shared" si="0"/>
        <v>Housing Costs - Mortgage or Rent</v>
      </c>
      <c r="G28" s="44" t="s">
        <v>77</v>
      </c>
    </row>
    <row r="29" spans="2:7" x14ac:dyDescent="0.3">
      <c r="B29" s="44" t="s">
        <v>45</v>
      </c>
      <c r="C29" s="44" t="s">
        <v>78</v>
      </c>
      <c r="D29" s="44" t="str">
        <f t="shared" si="0"/>
        <v>Housing Costs - Property Taxes</v>
      </c>
      <c r="G29" s="44" t="s">
        <v>77</v>
      </c>
    </row>
    <row r="30" spans="2:7" x14ac:dyDescent="0.3">
      <c r="B30" s="44" t="s">
        <v>45</v>
      </c>
      <c r="C30" s="44" t="s">
        <v>79</v>
      </c>
      <c r="D30" s="44" t="str">
        <f t="shared" si="0"/>
        <v>Housing Costs - Water Heater</v>
      </c>
      <c r="G30" s="44" t="s">
        <v>77</v>
      </c>
    </row>
    <row r="31" spans="2:7" x14ac:dyDescent="0.3">
      <c r="B31" s="44" t="s">
        <v>45</v>
      </c>
      <c r="C31" s="44" t="s">
        <v>136</v>
      </c>
      <c r="D31" s="44" t="str">
        <f t="shared" si="0"/>
        <v>Housing Costs - Home / Tenant's Insurance</v>
      </c>
      <c r="G31" s="44" t="s">
        <v>77</v>
      </c>
    </row>
    <row r="32" spans="2:7" x14ac:dyDescent="0.3">
      <c r="B32" s="44" t="s">
        <v>45</v>
      </c>
      <c r="C32" s="44" t="s">
        <v>128</v>
      </c>
      <c r="D32" s="44" t="str">
        <f t="shared" si="0"/>
        <v>Housing Costs - Gas / Heating</v>
      </c>
      <c r="G32" s="44" t="s">
        <v>102</v>
      </c>
    </row>
    <row r="33" spans="2:7" x14ac:dyDescent="0.3">
      <c r="B33" s="44" t="s">
        <v>45</v>
      </c>
      <c r="C33" s="44" t="s">
        <v>143</v>
      </c>
      <c r="D33" s="44" t="str">
        <f t="shared" si="0"/>
        <v>Housing Costs - Hydro</v>
      </c>
      <c r="G33" s="44" t="s">
        <v>102</v>
      </c>
    </row>
    <row r="34" spans="2:7" x14ac:dyDescent="0.3">
      <c r="B34" s="44" t="s">
        <v>45</v>
      </c>
      <c r="C34" s="44" t="s">
        <v>153</v>
      </c>
      <c r="D34" s="44" t="str">
        <f t="shared" si="0"/>
        <v>Housing Costs - Property Management</v>
      </c>
      <c r="G34" s="44" t="s">
        <v>102</v>
      </c>
    </row>
    <row r="35" spans="2:7" x14ac:dyDescent="0.3">
      <c r="B35" s="44" t="s">
        <v>45</v>
      </c>
      <c r="C35" s="44" t="s">
        <v>47</v>
      </c>
      <c r="D35" s="44" t="str">
        <f t="shared" si="0"/>
        <v>Housing Costs - Misc.</v>
      </c>
      <c r="G35" s="44" t="s">
        <v>102</v>
      </c>
    </row>
    <row r="36" spans="2:7" x14ac:dyDescent="0.3">
      <c r="B36" s="44" t="s">
        <v>27</v>
      </c>
      <c r="C36" s="44" t="s">
        <v>129</v>
      </c>
      <c r="D36" s="44" t="str">
        <f t="shared" si="0"/>
        <v>Household Spending - Alcohol &amp; Other</v>
      </c>
      <c r="G36" s="44" t="s">
        <v>102</v>
      </c>
    </row>
    <row r="37" spans="2:7" x14ac:dyDescent="0.3">
      <c r="B37" s="44" t="s">
        <v>27</v>
      </c>
      <c r="C37" s="44" t="s">
        <v>137</v>
      </c>
      <c r="D37" s="44" t="str">
        <f t="shared" si="0"/>
        <v>Household Spending - Child Care</v>
      </c>
      <c r="G37" s="44" t="s">
        <v>102</v>
      </c>
    </row>
    <row r="38" spans="2:7" x14ac:dyDescent="0.3">
      <c r="B38" s="44" t="s">
        <v>27</v>
      </c>
      <c r="C38" s="44" t="s">
        <v>144</v>
      </c>
      <c r="D38" s="44" t="str">
        <f t="shared" si="0"/>
        <v>Household Spending - Clothing</v>
      </c>
      <c r="G38" s="44" t="s">
        <v>102</v>
      </c>
    </row>
    <row r="39" spans="2:7" x14ac:dyDescent="0.3">
      <c r="B39" s="44" t="s">
        <v>27</v>
      </c>
      <c r="C39" s="44" t="s">
        <v>150</v>
      </c>
      <c r="D39" s="44" t="str">
        <f t="shared" si="0"/>
        <v>Household Spending - Elderly Care</v>
      </c>
      <c r="G39" s="44" t="s">
        <v>102</v>
      </c>
    </row>
    <row r="40" spans="2:7" x14ac:dyDescent="0.3">
      <c r="B40" s="44" t="s">
        <v>27</v>
      </c>
      <c r="C40" s="44" t="s">
        <v>156</v>
      </c>
      <c r="D40" s="44" t="str">
        <f t="shared" si="0"/>
        <v>Household Spending - Furniture &amp; Household Items</v>
      </c>
      <c r="G40" s="44" t="s">
        <v>102</v>
      </c>
    </row>
    <row r="41" spans="2:7" x14ac:dyDescent="0.3">
      <c r="B41" s="44" t="s">
        <v>27</v>
      </c>
      <c r="C41" s="44" t="s">
        <v>157</v>
      </c>
      <c r="D41" s="44" t="str">
        <f t="shared" si="0"/>
        <v>Household Spending - Hobbies</v>
      </c>
      <c r="G41" s="44" t="s">
        <v>102</v>
      </c>
    </row>
    <row r="42" spans="2:7" x14ac:dyDescent="0.3">
      <c r="B42" s="44" t="s">
        <v>27</v>
      </c>
      <c r="C42" s="44" t="s">
        <v>158</v>
      </c>
      <c r="D42" s="44" t="str">
        <f t="shared" si="0"/>
        <v>Household Spending - Hygiene and Personal Care Products</v>
      </c>
      <c r="G42" s="44" t="s">
        <v>102</v>
      </c>
    </row>
    <row r="43" spans="2:7" x14ac:dyDescent="0.3">
      <c r="B43" s="44" t="s">
        <v>27</v>
      </c>
      <c r="C43" s="44" t="s">
        <v>159</v>
      </c>
      <c r="D43" s="44" t="str">
        <f t="shared" si="0"/>
        <v>Household Spending - Outdoor &amp; Garage Equipment</v>
      </c>
      <c r="G43" s="44" t="s">
        <v>102</v>
      </c>
    </row>
    <row r="44" spans="2:7" x14ac:dyDescent="0.3">
      <c r="B44" s="44" t="s">
        <v>27</v>
      </c>
      <c r="C44" s="44" t="s">
        <v>160</v>
      </c>
      <c r="D44" s="44" t="str">
        <f t="shared" si="0"/>
        <v>Household Spending - Pet Care</v>
      </c>
      <c r="G44" s="44" t="s">
        <v>102</v>
      </c>
    </row>
    <row r="45" spans="2:7" x14ac:dyDescent="0.3">
      <c r="B45" s="44" t="s">
        <v>27</v>
      </c>
      <c r="C45" s="44" t="s">
        <v>154</v>
      </c>
      <c r="D45" s="44" t="str">
        <f t="shared" si="0"/>
        <v>Household Spending - Exercise, Sporting &amp; Wellness</v>
      </c>
      <c r="G45" s="44" t="s">
        <v>102</v>
      </c>
    </row>
    <row r="46" spans="2:7" x14ac:dyDescent="0.3">
      <c r="B46" s="44" t="s">
        <v>27</v>
      </c>
      <c r="C46" s="44" t="s">
        <v>47</v>
      </c>
      <c r="D46" s="44" t="str">
        <f t="shared" si="0"/>
        <v>Household Spending - Misc.</v>
      </c>
      <c r="G46" s="44" t="s">
        <v>102</v>
      </c>
    </row>
    <row r="47" spans="2:7" x14ac:dyDescent="0.3">
      <c r="B47" s="44" t="s">
        <v>30</v>
      </c>
      <c r="C47" s="44" t="s">
        <v>30</v>
      </c>
      <c r="D47" s="44" t="str">
        <f t="shared" si="0"/>
        <v>Memberships - Memberships</v>
      </c>
      <c r="G47" s="44" t="s">
        <v>77</v>
      </c>
    </row>
    <row r="48" spans="2:7" x14ac:dyDescent="0.3">
      <c r="B48" s="44" t="s">
        <v>46</v>
      </c>
      <c r="C48" s="44" t="s">
        <v>81</v>
      </c>
      <c r="D48" s="44" t="str">
        <f t="shared" si="0"/>
        <v>Personal Vehicle - Car Payment</v>
      </c>
      <c r="G48" s="44" t="s">
        <v>77</v>
      </c>
    </row>
    <row r="49" spans="2:7" x14ac:dyDescent="0.3">
      <c r="B49" s="44" t="s">
        <v>46</v>
      </c>
      <c r="C49" s="44" t="s">
        <v>82</v>
      </c>
      <c r="D49" s="44" t="str">
        <f t="shared" si="0"/>
        <v>Personal Vehicle - Car Insurance</v>
      </c>
      <c r="G49" s="44" t="s">
        <v>77</v>
      </c>
    </row>
    <row r="50" spans="2:7" x14ac:dyDescent="0.3">
      <c r="B50" s="44" t="s">
        <v>46</v>
      </c>
      <c r="C50" s="44" t="s">
        <v>145</v>
      </c>
      <c r="D50" s="44" t="str">
        <f t="shared" si="0"/>
        <v>Personal Vehicle - Gas</v>
      </c>
      <c r="G50" s="44" t="s">
        <v>102</v>
      </c>
    </row>
    <row r="51" spans="2:7" x14ac:dyDescent="0.3">
      <c r="B51" s="44" t="s">
        <v>46</v>
      </c>
      <c r="C51" s="44" t="s">
        <v>151</v>
      </c>
      <c r="D51" s="44" t="str">
        <f t="shared" si="0"/>
        <v>Personal Vehicle - Maintenance &amp; Repairs</v>
      </c>
      <c r="G51" s="44" t="s">
        <v>102</v>
      </c>
    </row>
    <row r="52" spans="2:7" x14ac:dyDescent="0.3">
      <c r="B52" s="44" t="s">
        <v>46</v>
      </c>
      <c r="C52" s="44" t="s">
        <v>155</v>
      </c>
      <c r="D52" s="44" t="str">
        <f t="shared" si="0"/>
        <v>Personal Vehicle - Oil Change</v>
      </c>
      <c r="G52" s="44" t="s">
        <v>102</v>
      </c>
    </row>
    <row r="53" spans="2:7" x14ac:dyDescent="0.3">
      <c r="B53" s="44" t="s">
        <v>46</v>
      </c>
      <c r="C53" s="44" t="s">
        <v>47</v>
      </c>
      <c r="D53" s="44" t="str">
        <f t="shared" si="0"/>
        <v>Personal Vehicle - Misc.</v>
      </c>
      <c r="G53" s="44" t="s">
        <v>102</v>
      </c>
    </row>
    <row r="54" spans="2:7" x14ac:dyDescent="0.3">
      <c r="B54" s="44" t="s">
        <v>34</v>
      </c>
      <c r="C54" s="44" t="s">
        <v>130</v>
      </c>
      <c r="D54" s="44" t="str">
        <f t="shared" si="0"/>
        <v>Public Transit - Bus Fares</v>
      </c>
      <c r="G54" s="44" t="s">
        <v>102</v>
      </c>
    </row>
    <row r="55" spans="2:7" x14ac:dyDescent="0.3">
      <c r="B55" s="44" t="s">
        <v>34</v>
      </c>
      <c r="C55" s="44" t="s">
        <v>138</v>
      </c>
      <c r="D55" s="44" t="str">
        <f t="shared" si="0"/>
        <v>Public Transit - Subway Fares</v>
      </c>
      <c r="G55" s="44" t="s">
        <v>102</v>
      </c>
    </row>
    <row r="56" spans="2:7" x14ac:dyDescent="0.3">
      <c r="B56" s="44" t="s">
        <v>34</v>
      </c>
      <c r="C56" s="44" t="s">
        <v>146</v>
      </c>
      <c r="D56" s="44" t="str">
        <f t="shared" si="0"/>
        <v>Public Transit - Taxi / Uber</v>
      </c>
      <c r="G56" s="44" t="s">
        <v>102</v>
      </c>
    </row>
    <row r="57" spans="2:7" x14ac:dyDescent="0.3">
      <c r="B57" s="44" t="s">
        <v>34</v>
      </c>
      <c r="C57" s="44" t="s">
        <v>47</v>
      </c>
      <c r="D57" s="44" t="str">
        <f t="shared" si="0"/>
        <v>Public Transit - Misc.</v>
      </c>
      <c r="G57" s="44" t="s">
        <v>102</v>
      </c>
    </row>
    <row r="58" spans="2:7" x14ac:dyDescent="0.3">
      <c r="B58" s="44" t="s">
        <v>35</v>
      </c>
      <c r="C58" s="44" t="s">
        <v>83</v>
      </c>
      <c r="D58" s="44" t="str">
        <f t="shared" si="0"/>
        <v>Telecommunications - Cable and Internet</v>
      </c>
      <c r="G58" s="44" t="s">
        <v>77</v>
      </c>
    </row>
    <row r="59" spans="2:7" x14ac:dyDescent="0.3">
      <c r="B59" s="44" t="s">
        <v>35</v>
      </c>
      <c r="C59" s="44" t="s">
        <v>131</v>
      </c>
      <c r="D59" s="44" t="str">
        <f t="shared" si="0"/>
        <v>Telecommunications - Cell Phones</v>
      </c>
      <c r="G59" s="44" t="s">
        <v>77</v>
      </c>
    </row>
    <row r="60" spans="2:7" x14ac:dyDescent="0.3">
      <c r="B60" s="44" t="s">
        <v>35</v>
      </c>
      <c r="C60" s="44" t="s">
        <v>139</v>
      </c>
      <c r="D60" s="44" t="str">
        <f t="shared" si="0"/>
        <v>Telecommunications - Streaming (Netflix, Spotify, Crave, etc.)</v>
      </c>
      <c r="G60" s="44" t="s">
        <v>77</v>
      </c>
    </row>
    <row r="61" spans="2:7" x14ac:dyDescent="0.3">
      <c r="B61" s="44" t="s">
        <v>35</v>
      </c>
      <c r="C61" s="44" t="s">
        <v>47</v>
      </c>
      <c r="D61" s="44" t="str">
        <f t="shared" si="0"/>
        <v>Telecommunications - Misc.</v>
      </c>
      <c r="G61" s="44" t="s">
        <v>77</v>
      </c>
    </row>
    <row r="62" spans="2:7" x14ac:dyDescent="0.3">
      <c r="B62" s="44" t="s">
        <v>36</v>
      </c>
      <c r="C62" s="44" t="s">
        <v>132</v>
      </c>
      <c r="D62" s="44" t="str">
        <f t="shared" si="0"/>
        <v>Trips - Flights</v>
      </c>
      <c r="G62" s="44" t="s">
        <v>102</v>
      </c>
    </row>
    <row r="63" spans="2:7" x14ac:dyDescent="0.3">
      <c r="B63" s="44" t="s">
        <v>36</v>
      </c>
      <c r="C63" s="44" t="s">
        <v>140</v>
      </c>
      <c r="D63" s="44" t="str">
        <f t="shared" si="0"/>
        <v>Trips - Hotel</v>
      </c>
      <c r="G63" s="44" t="s">
        <v>102</v>
      </c>
    </row>
    <row r="64" spans="2:7" x14ac:dyDescent="0.3">
      <c r="B64" s="44" t="s">
        <v>36</v>
      </c>
      <c r="C64" s="44" t="s">
        <v>147</v>
      </c>
      <c r="D64" s="44" t="str">
        <f t="shared" si="0"/>
        <v>Trips - Train</v>
      </c>
      <c r="G64" s="44" t="s">
        <v>102</v>
      </c>
    </row>
    <row r="65" spans="2:7" x14ac:dyDescent="0.3">
      <c r="B65" s="44" t="s">
        <v>36</v>
      </c>
      <c r="C65" s="44" t="s">
        <v>47</v>
      </c>
      <c r="D65" s="44" t="str">
        <f t="shared" si="0"/>
        <v>Trips - Misc.</v>
      </c>
      <c r="G65" s="44" t="s">
        <v>102</v>
      </c>
    </row>
    <row r="66" spans="2:7" x14ac:dyDescent="0.3">
      <c r="B66" s="44" t="s">
        <v>31</v>
      </c>
      <c r="C66" s="44" t="s">
        <v>31</v>
      </c>
      <c r="D66" s="44" t="str">
        <f t="shared" si="0"/>
        <v>Other - Other</v>
      </c>
      <c r="G66" s="44" t="s">
        <v>102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C13" sqref="C13"/>
    </sheetView>
  </sheetViews>
  <sheetFormatPr defaultRowHeight="14.4" x14ac:dyDescent="0.3"/>
  <cols>
    <col min="1" max="1" width="17.6640625" customWidth="1"/>
    <col min="2" max="4" width="18.33203125" customWidth="1"/>
  </cols>
  <sheetData>
    <row r="1" spans="1:4" x14ac:dyDescent="0.3">
      <c r="A1" s="1" t="s">
        <v>66</v>
      </c>
      <c r="B1" s="12" t="s">
        <v>161</v>
      </c>
      <c r="C1" s="12" t="s">
        <v>162</v>
      </c>
      <c r="D1" s="12" t="s">
        <v>163</v>
      </c>
    </row>
    <row r="2" spans="1:4" x14ac:dyDescent="0.3">
      <c r="A2" t="s">
        <v>164</v>
      </c>
      <c r="B2" s="4">
        <v>52</v>
      </c>
      <c r="C2" s="4">
        <v>4</v>
      </c>
      <c r="D2" s="4">
        <v>1</v>
      </c>
    </row>
    <row r="3" spans="1:4" x14ac:dyDescent="0.3">
      <c r="A3" t="s">
        <v>165</v>
      </c>
      <c r="B3" s="4">
        <v>26</v>
      </c>
      <c r="C3" s="4">
        <f>2*(26/24)</f>
        <v>2.1666666666666665</v>
      </c>
      <c r="D3" s="4">
        <v>1</v>
      </c>
    </row>
    <row r="4" spans="1:4" x14ac:dyDescent="0.3">
      <c r="A4" t="s">
        <v>166</v>
      </c>
      <c r="B4" s="4">
        <v>24</v>
      </c>
      <c r="C4" s="4">
        <f>2*(B4/24)</f>
        <v>2</v>
      </c>
      <c r="D4" s="4">
        <v>1</v>
      </c>
    </row>
    <row r="5" spans="1:4" x14ac:dyDescent="0.3">
      <c r="A5" t="s">
        <v>167</v>
      </c>
      <c r="B5" s="4">
        <v>12</v>
      </c>
      <c r="C5" s="4">
        <v>1</v>
      </c>
      <c r="D5" s="4">
        <v>1</v>
      </c>
    </row>
    <row r="6" spans="1:4" x14ac:dyDescent="0.3">
      <c r="A6" t="s">
        <v>168</v>
      </c>
      <c r="B6" s="4">
        <v>6</v>
      </c>
      <c r="C6" s="4">
        <v>1</v>
      </c>
      <c r="D6" s="4">
        <v>2</v>
      </c>
    </row>
    <row r="7" spans="1:4" x14ac:dyDescent="0.3">
      <c r="A7" t="s">
        <v>169</v>
      </c>
      <c r="B7" s="4">
        <v>4</v>
      </c>
      <c r="C7" s="4">
        <v>1</v>
      </c>
      <c r="D7" s="4">
        <v>3</v>
      </c>
    </row>
    <row r="8" spans="1:4" x14ac:dyDescent="0.3">
      <c r="A8" t="s">
        <v>170</v>
      </c>
      <c r="B8" s="4">
        <v>3</v>
      </c>
      <c r="C8" s="4">
        <v>1</v>
      </c>
      <c r="D8" s="4">
        <v>4</v>
      </c>
    </row>
    <row r="9" spans="1:4" x14ac:dyDescent="0.3">
      <c r="A9" t="s">
        <v>171</v>
      </c>
      <c r="B9" s="4">
        <v>2</v>
      </c>
      <c r="C9" s="4">
        <v>1</v>
      </c>
      <c r="D9" s="4">
        <v>6</v>
      </c>
    </row>
    <row r="10" spans="1:4" x14ac:dyDescent="0.3">
      <c r="A10" t="s">
        <v>172</v>
      </c>
      <c r="B10" s="4">
        <v>1</v>
      </c>
      <c r="C10" s="4">
        <v>1</v>
      </c>
      <c r="D10" s="4">
        <v>12</v>
      </c>
    </row>
    <row r="12" spans="1:4" x14ac:dyDescent="0.3">
      <c r="A12" s="1" t="s">
        <v>173</v>
      </c>
      <c r="B12" s="12" t="s">
        <v>174</v>
      </c>
      <c r="C12" s="12" t="s">
        <v>175</v>
      </c>
      <c r="D12" s="12" t="s">
        <v>176</v>
      </c>
    </row>
    <row r="13" spans="1:4" x14ac:dyDescent="0.3">
      <c r="A13" t="s">
        <v>57</v>
      </c>
      <c r="B13" s="4">
        <v>1</v>
      </c>
      <c r="C13" s="4">
        <f>INDEX('Monthly Summary'!$C$1:$N$1,1,MATCH($B13,'Monthly Summary'!$C$2:$N$2,0))</f>
        <v>1</v>
      </c>
      <c r="D13" s="4" t="str">
        <f t="shared" ref="D13:D24" si="0">INDEX($A$13:$A$24,MATCH($B13,$C$13:$C$24,0),1)</f>
        <v>Jan</v>
      </c>
    </row>
    <row r="14" spans="1:4" x14ac:dyDescent="0.3">
      <c r="A14" t="s">
        <v>177</v>
      </c>
      <c r="B14" s="4">
        <v>2</v>
      </c>
      <c r="C14" s="4">
        <f>INDEX('Monthly Summary'!$C$1:$N$1,1,MATCH($B14,'Monthly Summary'!$C$2:$N$2,0))</f>
        <v>2</v>
      </c>
      <c r="D14" s="4" t="str">
        <f t="shared" si="0"/>
        <v>Feb</v>
      </c>
    </row>
    <row r="15" spans="1:4" x14ac:dyDescent="0.3">
      <c r="A15" t="s">
        <v>178</v>
      </c>
      <c r="B15" s="4">
        <v>3</v>
      </c>
      <c r="C15" s="4">
        <f>INDEX('Monthly Summary'!$C$1:$N$1,1,MATCH($B15,'Monthly Summary'!$C$2:$N$2,0))</f>
        <v>3</v>
      </c>
      <c r="D15" s="4" t="str">
        <f t="shared" si="0"/>
        <v>Mar</v>
      </c>
    </row>
    <row r="16" spans="1:4" x14ac:dyDescent="0.3">
      <c r="A16" t="s">
        <v>179</v>
      </c>
      <c r="B16" s="4">
        <v>4</v>
      </c>
      <c r="C16" s="4">
        <f>INDEX('Monthly Summary'!$C$1:$N$1,1,MATCH($B16,'Monthly Summary'!$C$2:$N$2,0))</f>
        <v>4</v>
      </c>
      <c r="D16" s="4" t="str">
        <f t="shared" si="0"/>
        <v>Apr</v>
      </c>
    </row>
    <row r="17" spans="1:4" x14ac:dyDescent="0.3">
      <c r="A17" t="s">
        <v>180</v>
      </c>
      <c r="B17" s="4">
        <v>5</v>
      </c>
      <c r="C17" s="4">
        <f>INDEX('Monthly Summary'!$C$1:$N$1,1,MATCH($B17,'Monthly Summary'!$C$2:$N$2,0))</f>
        <v>5</v>
      </c>
      <c r="D17" s="4" t="str">
        <f t="shared" si="0"/>
        <v>May</v>
      </c>
    </row>
    <row r="18" spans="1:4" x14ac:dyDescent="0.3">
      <c r="A18" t="s">
        <v>181</v>
      </c>
      <c r="B18" s="4">
        <v>6</v>
      </c>
      <c r="C18" s="4">
        <f>INDEX('Monthly Summary'!$C$1:$N$1,1,MATCH($B18,'Monthly Summary'!$C$2:$N$2,0))</f>
        <v>6</v>
      </c>
      <c r="D18" s="4" t="str">
        <f t="shared" si="0"/>
        <v>Jun</v>
      </c>
    </row>
    <row r="19" spans="1:4" x14ac:dyDescent="0.3">
      <c r="A19" t="s">
        <v>182</v>
      </c>
      <c r="B19" s="4">
        <v>7</v>
      </c>
      <c r="C19" s="4">
        <f>INDEX('Monthly Summary'!$C$1:$N$1,1,MATCH($B19,'Monthly Summary'!$C$2:$N$2,0))</f>
        <v>7</v>
      </c>
      <c r="D19" s="4" t="str">
        <f t="shared" si="0"/>
        <v>Jul</v>
      </c>
    </row>
    <row r="20" spans="1:4" x14ac:dyDescent="0.3">
      <c r="A20" t="s">
        <v>183</v>
      </c>
      <c r="B20" s="4">
        <v>8</v>
      </c>
      <c r="C20" s="4">
        <f>INDEX('Monthly Summary'!$C$1:$N$1,1,MATCH($B20,'Monthly Summary'!$C$2:$N$2,0))</f>
        <v>8</v>
      </c>
      <c r="D20" s="4" t="str">
        <f t="shared" si="0"/>
        <v>Aug</v>
      </c>
    </row>
    <row r="21" spans="1:4" x14ac:dyDescent="0.3">
      <c r="A21" t="s">
        <v>184</v>
      </c>
      <c r="B21" s="4">
        <v>9</v>
      </c>
      <c r="C21" s="4">
        <f>INDEX('Monthly Summary'!$C$1:$N$1,1,MATCH($B21,'Monthly Summary'!$C$2:$N$2,0))</f>
        <v>9</v>
      </c>
      <c r="D21" s="4" t="str">
        <f t="shared" si="0"/>
        <v>Sep</v>
      </c>
    </row>
    <row r="22" spans="1:4" x14ac:dyDescent="0.3">
      <c r="A22" t="s">
        <v>185</v>
      </c>
      <c r="B22" s="4">
        <v>10</v>
      </c>
      <c r="C22" s="4">
        <f>INDEX('Monthly Summary'!$C$1:$N$1,1,MATCH($B22,'Monthly Summary'!$C$2:$N$2,0))</f>
        <v>10</v>
      </c>
      <c r="D22" s="4" t="str">
        <f t="shared" si="0"/>
        <v>Oct</v>
      </c>
    </row>
    <row r="23" spans="1:4" x14ac:dyDescent="0.3">
      <c r="A23" t="s">
        <v>186</v>
      </c>
      <c r="B23" s="4">
        <v>11</v>
      </c>
      <c r="C23" s="4">
        <f>INDEX('Monthly Summary'!$C$1:$N$1,1,MATCH($B23,'Monthly Summary'!$C$2:$N$2,0))</f>
        <v>11</v>
      </c>
      <c r="D23" s="4" t="str">
        <f t="shared" si="0"/>
        <v>Nov</v>
      </c>
    </row>
    <row r="24" spans="1:4" x14ac:dyDescent="0.3">
      <c r="A24" t="s">
        <v>187</v>
      </c>
      <c r="B24" s="4">
        <v>12</v>
      </c>
      <c r="C24" s="4">
        <f>INDEX('Monthly Summary'!$C$1:$N$1,1,MATCH($B24,'Monthly Summary'!$C$2:$N$2,0))</f>
        <v>12</v>
      </c>
      <c r="D24" s="4" t="str">
        <f t="shared" si="0"/>
        <v>Dec</v>
      </c>
    </row>
    <row r="25" spans="1:4" x14ac:dyDescent="0.3">
      <c r="B25" s="4"/>
      <c r="C25" s="4"/>
      <c r="D25" s="4"/>
    </row>
    <row r="26" spans="1:4" x14ac:dyDescent="0.3">
      <c r="A26" s="1" t="s">
        <v>68</v>
      </c>
      <c r="B26" s="12" t="s">
        <v>188</v>
      </c>
      <c r="C26" s="4"/>
      <c r="D26" s="4"/>
    </row>
    <row r="27" spans="1:4" x14ac:dyDescent="0.3">
      <c r="A27" t="s">
        <v>189</v>
      </c>
      <c r="B27" s="4">
        <v>1000</v>
      </c>
      <c r="C27" s="4"/>
      <c r="D27" s="4"/>
    </row>
    <row r="28" spans="1:4" x14ac:dyDescent="0.3">
      <c r="A28" t="s">
        <v>190</v>
      </c>
      <c r="B28" s="4">
        <v>0</v>
      </c>
      <c r="C28" s="4"/>
      <c r="D28" s="4"/>
    </row>
    <row r="29" spans="1:4" x14ac:dyDescent="0.3">
      <c r="A29" t="s">
        <v>191</v>
      </c>
      <c r="B29" s="4">
        <v>1</v>
      </c>
      <c r="C29" s="4"/>
      <c r="D29" s="4"/>
    </row>
    <row r="30" spans="1:4" x14ac:dyDescent="0.3">
      <c r="A30" t="s">
        <v>192</v>
      </c>
      <c r="B30" s="4">
        <v>2</v>
      </c>
      <c r="C30" s="4"/>
      <c r="D30" s="4"/>
    </row>
    <row r="31" spans="1:4" x14ac:dyDescent="0.3">
      <c r="A31" t="s">
        <v>193</v>
      </c>
      <c r="B31" s="4">
        <v>3</v>
      </c>
      <c r="C31" s="4"/>
      <c r="D31" s="4"/>
    </row>
    <row r="32" spans="1:4" x14ac:dyDescent="0.3">
      <c r="A32" t="s">
        <v>194</v>
      </c>
      <c r="B32" s="4">
        <v>4</v>
      </c>
      <c r="C32" s="4"/>
      <c r="D32" s="4"/>
    </row>
    <row r="33" spans="1:4" x14ac:dyDescent="0.3">
      <c r="A33" t="s">
        <v>195</v>
      </c>
      <c r="B33" s="4">
        <v>5</v>
      </c>
      <c r="C33" s="4"/>
      <c r="D33" s="4"/>
    </row>
    <row r="34" spans="1:4" x14ac:dyDescent="0.3">
      <c r="A34" t="s">
        <v>196</v>
      </c>
      <c r="B34" s="4">
        <v>6</v>
      </c>
      <c r="C34" s="4"/>
      <c r="D34" s="4"/>
    </row>
    <row r="35" spans="1:4" x14ac:dyDescent="0.3">
      <c r="A35" t="s">
        <v>197</v>
      </c>
      <c r="B35" s="4">
        <v>7</v>
      </c>
      <c r="C35" s="4"/>
      <c r="D35" s="4"/>
    </row>
    <row r="36" spans="1:4" x14ac:dyDescent="0.3">
      <c r="A36" t="s">
        <v>198</v>
      </c>
      <c r="B36" s="4">
        <v>8</v>
      </c>
      <c r="C36" s="4"/>
      <c r="D36" s="4"/>
    </row>
    <row r="37" spans="1:4" x14ac:dyDescent="0.3">
      <c r="A37" t="s">
        <v>199</v>
      </c>
      <c r="B37" s="4">
        <v>9</v>
      </c>
      <c r="C37" s="4"/>
      <c r="D37" s="4"/>
    </row>
    <row r="38" spans="1:4" x14ac:dyDescent="0.3">
      <c r="A38" t="s">
        <v>200</v>
      </c>
      <c r="B38" s="4">
        <v>10</v>
      </c>
      <c r="C38" s="4"/>
      <c r="D3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ABOUT</vt:lpstr>
      <vt:lpstr>OUTPUTS &gt;&gt;</vt:lpstr>
      <vt:lpstr>Year-to-Date Summary</vt:lpstr>
      <vt:lpstr>Monthly Summary</vt:lpstr>
      <vt:lpstr>INPUTS &gt;&gt;</vt:lpstr>
      <vt:lpstr>Budget Inputs</vt:lpstr>
      <vt:lpstr>Actual Inputs</vt:lpstr>
      <vt:lpstr>Helper - Inputs</vt:lpstr>
      <vt:lpstr>Helper - Drop-downs</vt:lpstr>
      <vt:lpstr>Expense_Category</vt:lpstr>
      <vt:lpstr>Expense_Category_Cell</vt:lpstr>
      <vt:lpstr>Variable_Expense_Category_Dropdowns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Hamm</dc:creator>
  <cp:keywords/>
  <dc:description/>
  <cp:lastModifiedBy>John Peloza</cp:lastModifiedBy>
  <cp:revision/>
  <dcterms:created xsi:type="dcterms:W3CDTF">2018-01-02T18:13:37Z</dcterms:created>
  <dcterms:modified xsi:type="dcterms:W3CDTF">2023-03-17T22:21:42Z</dcterms:modified>
  <cp:category/>
  <cp:contentStatus/>
</cp:coreProperties>
</file>